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15600" windowHeight="7548" firstSheet="3" activeTab="3"/>
  </bookViews>
  <sheets>
    <sheet name="Mancherial 2018-19" sheetId="1" state="hidden" r:id="rId1"/>
    <sheet name="Chennur 2018-19 " sheetId="2" state="hidden" r:id="rId2"/>
    <sheet name="Bellampally 2018-19" sheetId="3" state="hidden" r:id="rId3"/>
    <sheet name="AAP 18-19 calculate Cat (final)" sheetId="10" r:id="rId4"/>
  </sheets>
  <definedNames>
    <definedName name="_xlnm.Print_Area" localSheetId="3">'AAP 18-19 calculate Cat (final)'!$A$1:$IZ$41</definedName>
    <definedName name="_xlnm.Print_Area" localSheetId="2">'Bellampally 2018-19'!$A$1:$L$117</definedName>
    <definedName name="_xlnm.Print_Area" localSheetId="1">'Chennur 2018-19 '!$A$1:$L$117</definedName>
    <definedName name="_xlnm.Print_Area" localSheetId="0">'Mancherial 2018-19'!$A$1:$L$117</definedName>
    <definedName name="_xlnm.Print_Titles" localSheetId="3">'AAP 18-19 calculate Cat (final)'!$A:$D,'AAP 18-19 calculate Cat (final)'!$3:$7</definedName>
    <definedName name="_xlnm.Print_Titles" localSheetId="2">'Bellampally 2018-19'!$4:$7</definedName>
    <definedName name="_xlnm.Print_Titles" localSheetId="1">'Chennur 2018-19 '!$4:$7</definedName>
    <definedName name="_xlnm.Print_Titles" localSheetId="0">'Mancherial 2018-19'!$4:$7</definedName>
  </definedNames>
  <calcPr calcId="152511"/>
</workbook>
</file>

<file path=xl/calcChain.xml><?xml version="1.0" encoding="utf-8"?>
<calcChain xmlns="http://schemas.openxmlformats.org/spreadsheetml/2006/main">
  <c r="E34" i="10" l="1"/>
  <c r="G18" i="10"/>
  <c r="I18" i="10"/>
  <c r="M18" i="10"/>
  <c r="O18" i="10"/>
  <c r="O20" i="10" s="1"/>
  <c r="Q18" i="10"/>
  <c r="Y18" i="10"/>
  <c r="AC18" i="10"/>
  <c r="AC20" i="10" s="1"/>
  <c r="AE18" i="10"/>
  <c r="AG18" i="10"/>
  <c r="AK18" i="10"/>
  <c r="AL18" i="10"/>
  <c r="AM18" i="10"/>
  <c r="AM20" i="10" s="1"/>
  <c r="AN18" i="10"/>
  <c r="AO18" i="10"/>
  <c r="AP18" i="10"/>
  <c r="AS18" i="10"/>
  <c r="AU18" i="10"/>
  <c r="AW18" i="10"/>
  <c r="BA18" i="10"/>
  <c r="BC18" i="10"/>
  <c r="BC20" i="10" s="1"/>
  <c r="BE18" i="10"/>
  <c r="BI18" i="10"/>
  <c r="BK18" i="10"/>
  <c r="BK20" i="10" s="1"/>
  <c r="BM18" i="10"/>
  <c r="BQ18" i="10"/>
  <c r="BS18" i="10"/>
  <c r="BU18" i="10"/>
  <c r="BY18" i="10"/>
  <c r="BY20" i="10" s="1"/>
  <c r="CA18" i="10"/>
  <c r="CC18" i="10"/>
  <c r="CG18" i="10"/>
  <c r="CG20" i="10" s="1"/>
  <c r="CI18" i="10"/>
  <c r="CK18" i="10"/>
  <c r="CO18" i="10"/>
  <c r="CQ18" i="10"/>
  <c r="CS18" i="10"/>
  <c r="CS20" i="10" s="1"/>
  <c r="CW18" i="10"/>
  <c r="CY18" i="10"/>
  <c r="DA18" i="10"/>
  <c r="DA20" i="10" s="1"/>
  <c r="DE18" i="10"/>
  <c r="DG18" i="10"/>
  <c r="DI18" i="10"/>
  <c r="DM18" i="10"/>
  <c r="DO18" i="10"/>
  <c r="DO20" i="10" s="1"/>
  <c r="DQ18" i="10"/>
  <c r="DU18" i="10"/>
  <c r="DW18" i="10"/>
  <c r="DW20" i="10" s="1"/>
  <c r="DY18" i="10"/>
  <c r="EC18" i="10"/>
  <c r="EE18" i="10"/>
  <c r="EG18" i="10"/>
  <c r="EK18" i="10"/>
  <c r="EK20" i="10" s="1"/>
  <c r="EM18" i="10"/>
  <c r="EO18" i="10"/>
  <c r="ES18" i="10"/>
  <c r="ES20" i="10" s="1"/>
  <c r="EU18" i="10"/>
  <c r="EW18" i="10"/>
  <c r="FA18" i="10"/>
  <c r="FC18" i="10"/>
  <c r="FE18" i="10"/>
  <c r="FE20" i="10" s="1"/>
  <c r="FI18" i="10"/>
  <c r="FK18" i="10"/>
  <c r="FM18" i="10"/>
  <c r="FQ18" i="10"/>
  <c r="FS18" i="10"/>
  <c r="FU18" i="10"/>
  <c r="FY18" i="10"/>
  <c r="GA18" i="10"/>
  <c r="GA20" i="10" s="1"/>
  <c r="GC18" i="10"/>
  <c r="GG18" i="10"/>
  <c r="GI18" i="10"/>
  <c r="GI20" i="10" s="1"/>
  <c r="GK18" i="10"/>
  <c r="GO18" i="10"/>
  <c r="GQ18" i="10"/>
  <c r="GR18" i="10"/>
  <c r="GS18" i="10"/>
  <c r="GS20" i="10" s="1"/>
  <c r="GT18" i="10"/>
  <c r="GW18" i="10"/>
  <c r="GY18" i="10"/>
  <c r="GY20" i="10" s="1"/>
  <c r="HA18" i="10"/>
  <c r="HE18" i="10"/>
  <c r="HG18" i="10"/>
  <c r="HI18" i="10"/>
  <c r="HM18" i="10"/>
  <c r="HM20" i="10" s="1"/>
  <c r="HO18" i="10"/>
  <c r="HQ18" i="10"/>
  <c r="HU18" i="10"/>
  <c r="HU20" i="10" s="1"/>
  <c r="HV18" i="10"/>
  <c r="HW18" i="10"/>
  <c r="HX18" i="10"/>
  <c r="HY18" i="10"/>
  <c r="HZ18" i="10"/>
  <c r="IC18" i="10"/>
  <c r="IE18" i="10"/>
  <c r="IG18" i="10"/>
  <c r="IK18" i="10"/>
  <c r="IM18" i="10"/>
  <c r="IO18" i="10"/>
  <c r="E18" i="10"/>
  <c r="E20" i="10" s="1"/>
  <c r="IX38" i="10"/>
  <c r="IW38" i="10"/>
  <c r="IV38" i="10"/>
  <c r="IU38" i="10"/>
  <c r="IS38" i="10"/>
  <c r="IR38" i="10"/>
  <c r="IB38" i="10"/>
  <c r="HT38" i="10"/>
  <c r="HL38" i="10"/>
  <c r="HD38" i="10"/>
  <c r="GV38" i="10"/>
  <c r="GN38" i="10"/>
  <c r="GF38" i="10"/>
  <c r="FX38" i="10"/>
  <c r="FP38" i="10"/>
  <c r="EZ38" i="10"/>
  <c r="ER38" i="10"/>
  <c r="DL38" i="10"/>
  <c r="DD38" i="10"/>
  <c r="CV38" i="10"/>
  <c r="CN38" i="10"/>
  <c r="CF38" i="10"/>
  <c r="BP38" i="10"/>
  <c r="BH38" i="10"/>
  <c r="AZ38" i="10"/>
  <c r="AR38" i="10"/>
  <c r="AJ38" i="10"/>
  <c r="AB38" i="10"/>
  <c r="T38" i="10"/>
  <c r="S38" i="10"/>
  <c r="IY38" i="10" s="1"/>
  <c r="L38" i="10"/>
  <c r="IO36" i="10"/>
  <c r="IM36" i="10"/>
  <c r="IK36" i="10"/>
  <c r="IJ36" i="10"/>
  <c r="II36" i="10"/>
  <c r="IH36" i="10"/>
  <c r="IG36" i="10"/>
  <c r="IF36" i="10"/>
  <c r="IE36" i="10"/>
  <c r="ID36" i="10"/>
  <c r="IC36" i="10"/>
  <c r="IB36" i="10"/>
  <c r="IA36" i="10"/>
  <c r="HZ36" i="10"/>
  <c r="HY36" i="10"/>
  <c r="HX36" i="10"/>
  <c r="HW36" i="10"/>
  <c r="HV36" i="10"/>
  <c r="HU36" i="10"/>
  <c r="HT36" i="10"/>
  <c r="HS36" i="10"/>
  <c r="HR36" i="10"/>
  <c r="HQ36" i="10"/>
  <c r="HP36" i="10"/>
  <c r="HO36" i="10"/>
  <c r="HN36" i="10"/>
  <c r="HM36" i="10"/>
  <c r="HL36" i="10"/>
  <c r="HK36" i="10"/>
  <c r="HJ36" i="10"/>
  <c r="HI36" i="10"/>
  <c r="HH36" i="10"/>
  <c r="HG36" i="10"/>
  <c r="HF36" i="10"/>
  <c r="HE36" i="10"/>
  <c r="HD36" i="10"/>
  <c r="HC36" i="10"/>
  <c r="HB36" i="10"/>
  <c r="HA36" i="10"/>
  <c r="GZ36" i="10"/>
  <c r="GY36" i="10"/>
  <c r="GX36" i="10"/>
  <c r="GW36" i="10"/>
  <c r="GV36" i="10"/>
  <c r="GU36" i="10"/>
  <c r="GT36" i="10"/>
  <c r="GS36" i="10"/>
  <c r="GR36" i="10"/>
  <c r="GQ36" i="10"/>
  <c r="GP36" i="10"/>
  <c r="GO36" i="10"/>
  <c r="GN36" i="10"/>
  <c r="GM36" i="10"/>
  <c r="GL36" i="10"/>
  <c r="GK36" i="10"/>
  <c r="GJ36" i="10"/>
  <c r="GI36" i="10"/>
  <c r="GH36" i="10"/>
  <c r="GG36" i="10"/>
  <c r="GF36" i="10"/>
  <c r="GE36" i="10"/>
  <c r="GD36" i="10"/>
  <c r="GC36" i="10"/>
  <c r="GB36" i="10"/>
  <c r="GA36" i="10"/>
  <c r="FZ36" i="10"/>
  <c r="FY36" i="10"/>
  <c r="FX36" i="10"/>
  <c r="FW36" i="10"/>
  <c r="FV36" i="10"/>
  <c r="FU36" i="10"/>
  <c r="FT36" i="10"/>
  <c r="FS36" i="10"/>
  <c r="FR36" i="10"/>
  <c r="FQ36" i="10"/>
  <c r="FP36" i="10"/>
  <c r="FO36" i="10"/>
  <c r="FN36" i="10"/>
  <c r="FM36" i="10"/>
  <c r="FL36" i="10"/>
  <c r="FK36" i="10"/>
  <c r="FJ36" i="10"/>
  <c r="FI36" i="10"/>
  <c r="FH36" i="10"/>
  <c r="FG36" i="10"/>
  <c r="FF36" i="10"/>
  <c r="FE36" i="10"/>
  <c r="FD36" i="10"/>
  <c r="FC36" i="10"/>
  <c r="FB36" i="10"/>
  <c r="FA36" i="10"/>
  <c r="EZ36" i="10"/>
  <c r="EY36" i="10"/>
  <c r="EX36" i="10"/>
  <c r="EW36" i="10"/>
  <c r="EV36" i="10"/>
  <c r="EU36" i="10"/>
  <c r="ET36" i="10"/>
  <c r="ES36" i="10"/>
  <c r="ER36" i="10"/>
  <c r="EQ36" i="10"/>
  <c r="EP36" i="10"/>
  <c r="EO36" i="10"/>
  <c r="EN36" i="10"/>
  <c r="EM36" i="10"/>
  <c r="EL36" i="10"/>
  <c r="EK36" i="10"/>
  <c r="EJ36" i="10"/>
  <c r="EI36" i="10"/>
  <c r="EH36" i="10"/>
  <c r="EG36" i="10"/>
  <c r="EF36" i="10"/>
  <c r="EE36" i="10"/>
  <c r="ED36" i="10"/>
  <c r="EC36" i="10"/>
  <c r="EB36" i="10"/>
  <c r="EA36" i="10"/>
  <c r="DZ36" i="10"/>
  <c r="DY36" i="10"/>
  <c r="DX36" i="10"/>
  <c r="DW36" i="10"/>
  <c r="DV36" i="10"/>
  <c r="DU36" i="10"/>
  <c r="DT36" i="10"/>
  <c r="DS36" i="10"/>
  <c r="DR36" i="10"/>
  <c r="DQ36" i="10"/>
  <c r="DP36" i="10"/>
  <c r="DO36" i="10"/>
  <c r="DN36" i="10"/>
  <c r="DM36" i="10"/>
  <c r="DL36" i="10"/>
  <c r="DK36" i="10"/>
  <c r="DJ36" i="10"/>
  <c r="DI36" i="10"/>
  <c r="DH36" i="10"/>
  <c r="DG36" i="10"/>
  <c r="DF36" i="10"/>
  <c r="DE36" i="10"/>
  <c r="DD36" i="10"/>
  <c r="DC36" i="10"/>
  <c r="DB36" i="10"/>
  <c r="DA36" i="10"/>
  <c r="CZ36" i="10"/>
  <c r="CY36" i="10"/>
  <c r="CX36" i="10"/>
  <c r="CW36" i="10"/>
  <c r="CV36" i="10"/>
  <c r="CU36" i="10"/>
  <c r="CT36" i="10"/>
  <c r="CS36" i="10"/>
  <c r="CR36" i="10"/>
  <c r="CQ36" i="10"/>
  <c r="CP36" i="10"/>
  <c r="CO36" i="10"/>
  <c r="CN36" i="10"/>
  <c r="CM36" i="10"/>
  <c r="CL36" i="10"/>
  <c r="CK36" i="10"/>
  <c r="CJ36" i="10"/>
  <c r="CI36" i="10"/>
  <c r="CH36" i="10"/>
  <c r="CG36" i="10"/>
  <c r="CF36" i="10"/>
  <c r="CE36" i="10"/>
  <c r="CD36" i="10"/>
  <c r="CC36" i="10"/>
  <c r="CB36" i="10"/>
  <c r="CA36" i="10"/>
  <c r="BZ36" i="10"/>
  <c r="BY36" i="10"/>
  <c r="BX36" i="10"/>
  <c r="BW36" i="10"/>
  <c r="BV36" i="10"/>
  <c r="BU36" i="10"/>
  <c r="BT36" i="10"/>
  <c r="BS36" i="10"/>
  <c r="BR36" i="10"/>
  <c r="BQ36" i="10"/>
  <c r="BP36" i="10"/>
  <c r="BO36" i="10"/>
  <c r="BN36" i="10"/>
  <c r="BM36" i="10"/>
  <c r="BL36" i="10"/>
  <c r="BK36" i="10"/>
  <c r="BJ36" i="10"/>
  <c r="BI36" i="10"/>
  <c r="BH36" i="10"/>
  <c r="BG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IW35" i="10"/>
  <c r="IW36" i="10" s="1"/>
  <c r="IU35" i="10"/>
  <c r="IU36" i="10" s="1"/>
  <c r="IS35" i="10"/>
  <c r="IS36" i="10" s="1"/>
  <c r="IQ35" i="10"/>
  <c r="IY35" i="10" s="1"/>
  <c r="IY36" i="10" s="1"/>
  <c r="IP35" i="10"/>
  <c r="IX35" i="10" s="1"/>
  <c r="IX36" i="10" s="1"/>
  <c r="IN35" i="10"/>
  <c r="IV35" i="10" s="1"/>
  <c r="IV36" i="10" s="1"/>
  <c r="IL35" i="10"/>
  <c r="IT35" i="10" s="1"/>
  <c r="IT36" i="10" s="1"/>
  <c r="IO34" i="10"/>
  <c r="IM34" i="10"/>
  <c r="IK34" i="10"/>
  <c r="IG34" i="10"/>
  <c r="IE34" i="10"/>
  <c r="IC34" i="10"/>
  <c r="HY34" i="10"/>
  <c r="HW34" i="10"/>
  <c r="HU34" i="10"/>
  <c r="HQ34" i="10"/>
  <c r="HO34" i="10"/>
  <c r="HM34" i="10"/>
  <c r="HI34" i="10"/>
  <c r="HG34" i="10"/>
  <c r="HE34" i="10"/>
  <c r="HA34" i="10"/>
  <c r="GY34" i="10"/>
  <c r="GW34" i="10"/>
  <c r="GS34" i="10"/>
  <c r="GQ34" i="10"/>
  <c r="GO34" i="10"/>
  <c r="GK34" i="10"/>
  <c r="GI34" i="10"/>
  <c r="GG34" i="10"/>
  <c r="GC34" i="10"/>
  <c r="GA34" i="10"/>
  <c r="FY34" i="10"/>
  <c r="FU34" i="10"/>
  <c r="FS34" i="10"/>
  <c r="FQ34" i="10"/>
  <c r="FM34" i="10"/>
  <c r="FK34" i="10"/>
  <c r="FI34" i="10"/>
  <c r="FE34" i="10"/>
  <c r="FC34" i="10"/>
  <c r="FA34" i="10"/>
  <c r="EW34" i="10"/>
  <c r="EU34" i="10"/>
  <c r="ES34" i="10"/>
  <c r="EO34" i="10"/>
  <c r="EM34" i="10"/>
  <c r="EK34" i="10"/>
  <c r="EG34" i="10"/>
  <c r="EE34" i="10"/>
  <c r="EC34" i="10"/>
  <c r="DY34" i="10"/>
  <c r="DW34" i="10"/>
  <c r="DU34" i="10"/>
  <c r="DQ34" i="10"/>
  <c r="DO34" i="10"/>
  <c r="DM34" i="10"/>
  <c r="DI34" i="10"/>
  <c r="DG34" i="10"/>
  <c r="DE34" i="10"/>
  <c r="DA34" i="10"/>
  <c r="CY34" i="10"/>
  <c r="CW34" i="10"/>
  <c r="CS34" i="10"/>
  <c r="CQ34" i="10"/>
  <c r="CO34" i="10"/>
  <c r="CK34" i="10"/>
  <c r="CI34" i="10"/>
  <c r="CG34" i="10"/>
  <c r="CC34" i="10"/>
  <c r="CA34" i="10"/>
  <c r="BY34" i="10"/>
  <c r="BU34" i="10"/>
  <c r="BS34" i="10"/>
  <c r="BQ34" i="10"/>
  <c r="BM34" i="10"/>
  <c r="BK34" i="10"/>
  <c r="BI34" i="10"/>
  <c r="BE34" i="10"/>
  <c r="BC34" i="10"/>
  <c r="BA34" i="10"/>
  <c r="AW34" i="10"/>
  <c r="AU34" i="10"/>
  <c r="AS34" i="10"/>
  <c r="AM34" i="10"/>
  <c r="AK34" i="10"/>
  <c r="AG34" i="10"/>
  <c r="AE34" i="10"/>
  <c r="AC34" i="10"/>
  <c r="Y34" i="10"/>
  <c r="W34" i="10"/>
  <c r="U34" i="10"/>
  <c r="Q34" i="10"/>
  <c r="O34" i="10"/>
  <c r="M34" i="10"/>
  <c r="I34" i="10"/>
  <c r="G34" i="10"/>
  <c r="IW33" i="10"/>
  <c r="IU33" i="10"/>
  <c r="IS33" i="10"/>
  <c r="IQ33" i="10"/>
  <c r="IP33" i="10"/>
  <c r="IN33" i="10"/>
  <c r="IL33" i="10"/>
  <c r="II33" i="10"/>
  <c r="IH33" i="10"/>
  <c r="IF33" i="10"/>
  <c r="ID33" i="10"/>
  <c r="IA33" i="10"/>
  <c r="HZ33" i="10"/>
  <c r="HX33" i="10"/>
  <c r="HV33" i="10"/>
  <c r="HS33" i="10"/>
  <c r="HR33" i="10"/>
  <c r="HP33" i="10"/>
  <c r="HN33" i="10"/>
  <c r="HK33" i="10"/>
  <c r="HJ33" i="10"/>
  <c r="HH33" i="10"/>
  <c r="HF33" i="10"/>
  <c r="HC33" i="10"/>
  <c r="HB33" i="10"/>
  <c r="GZ33" i="10"/>
  <c r="GX33" i="10"/>
  <c r="GU33" i="10"/>
  <c r="GT33" i="10"/>
  <c r="GR33" i="10"/>
  <c r="GP33" i="10"/>
  <c r="GM33" i="10"/>
  <c r="GL33" i="10"/>
  <c r="GH33" i="10"/>
  <c r="GE33" i="10"/>
  <c r="GD33" i="10"/>
  <c r="GB33" i="10"/>
  <c r="FZ33" i="10"/>
  <c r="FW33" i="10"/>
  <c r="FV33" i="10"/>
  <c r="FT33" i="10"/>
  <c r="FR33" i="10"/>
  <c r="FO33" i="10"/>
  <c r="FN33" i="10"/>
  <c r="FL33" i="10"/>
  <c r="FJ33" i="10"/>
  <c r="FG33" i="10"/>
  <c r="FF33" i="10"/>
  <c r="FD33" i="10"/>
  <c r="FB33" i="10"/>
  <c r="EY33" i="10"/>
  <c r="EX33" i="10"/>
  <c r="EV33" i="10"/>
  <c r="ET33" i="10"/>
  <c r="EQ33" i="10"/>
  <c r="EP33" i="10"/>
  <c r="EN33" i="10"/>
  <c r="EL33" i="10"/>
  <c r="EI33" i="10"/>
  <c r="EH33" i="10"/>
  <c r="EF33" i="10"/>
  <c r="ED33" i="10"/>
  <c r="EA33" i="10"/>
  <c r="DZ33" i="10"/>
  <c r="DX33" i="10"/>
  <c r="DV33" i="10"/>
  <c r="DS33" i="10"/>
  <c r="DR33" i="10"/>
  <c r="DP33" i="10"/>
  <c r="DN33" i="10"/>
  <c r="DK33" i="10"/>
  <c r="DJ33" i="10"/>
  <c r="DH33" i="10"/>
  <c r="DF33" i="10"/>
  <c r="DC33" i="10"/>
  <c r="DB33" i="10"/>
  <c r="CZ33" i="10"/>
  <c r="CX33" i="10"/>
  <c r="CU33" i="10"/>
  <c r="CT33" i="10"/>
  <c r="CR33" i="10"/>
  <c r="CP33" i="10"/>
  <c r="CM33" i="10"/>
  <c r="CL33" i="10"/>
  <c r="CJ33" i="10"/>
  <c r="CH33" i="10"/>
  <c r="CE33" i="10"/>
  <c r="CD33" i="10"/>
  <c r="CB33" i="10"/>
  <c r="BZ33" i="10"/>
  <c r="BW33" i="10"/>
  <c r="BV33" i="10"/>
  <c r="BT33" i="10"/>
  <c r="BR33" i="10"/>
  <c r="BO33" i="10"/>
  <c r="BN33" i="10"/>
  <c r="BL33" i="10"/>
  <c r="BJ33" i="10"/>
  <c r="BG33" i="10"/>
  <c r="BF33" i="10"/>
  <c r="BD33" i="10"/>
  <c r="BB33" i="10"/>
  <c r="AY33" i="10"/>
  <c r="AX33" i="10"/>
  <c r="AV33" i="10"/>
  <c r="AT33" i="10"/>
  <c r="AQ33" i="10"/>
  <c r="AP33" i="10"/>
  <c r="AN33" i="10"/>
  <c r="AL33" i="10"/>
  <c r="AI33" i="10"/>
  <c r="AH33" i="10"/>
  <c r="AF33" i="10"/>
  <c r="AD33" i="10"/>
  <c r="AA33" i="10"/>
  <c r="Z33" i="10"/>
  <c r="X33" i="10"/>
  <c r="V33" i="10"/>
  <c r="S33" i="10"/>
  <c r="R33" i="10"/>
  <c r="P33" i="10"/>
  <c r="N33" i="10"/>
  <c r="K33" i="10"/>
  <c r="J33" i="10"/>
  <c r="H33" i="10"/>
  <c r="F33" i="10"/>
  <c r="IW32" i="10"/>
  <c r="IU32" i="10"/>
  <c r="IS32" i="10"/>
  <c r="IQ32" i="10"/>
  <c r="IP32" i="10"/>
  <c r="IN32" i="10"/>
  <c r="IL32" i="10"/>
  <c r="II32" i="10"/>
  <c r="IH32" i="10"/>
  <c r="IF32" i="10"/>
  <c r="ID32" i="10"/>
  <c r="IA32" i="10"/>
  <c r="HZ32" i="10"/>
  <c r="HX32" i="10"/>
  <c r="HV32" i="10"/>
  <c r="HS32" i="10"/>
  <c r="HR32" i="10"/>
  <c r="HP32" i="10"/>
  <c r="HN32" i="10"/>
  <c r="HK32" i="10"/>
  <c r="HJ32" i="10"/>
  <c r="HH32" i="10"/>
  <c r="HF32" i="10"/>
  <c r="HC32" i="10"/>
  <c r="HB32" i="10"/>
  <c r="GZ32" i="10"/>
  <c r="GX32" i="10"/>
  <c r="GU32" i="10"/>
  <c r="GT32" i="10"/>
  <c r="GR32" i="10"/>
  <c r="GP32" i="10"/>
  <c r="GM32" i="10"/>
  <c r="GL32" i="10"/>
  <c r="GJ32" i="10"/>
  <c r="GE32" i="10"/>
  <c r="GD32" i="10"/>
  <c r="GB32" i="10"/>
  <c r="FZ32" i="10"/>
  <c r="FW32" i="10"/>
  <c r="FV32" i="10"/>
  <c r="FT32" i="10"/>
  <c r="FR32" i="10"/>
  <c r="FO32" i="10"/>
  <c r="FN32" i="10"/>
  <c r="FL32" i="10"/>
  <c r="FJ32" i="10"/>
  <c r="FG32" i="10"/>
  <c r="FF32" i="10"/>
  <c r="FD32" i="10"/>
  <c r="FB32" i="10"/>
  <c r="EY32" i="10"/>
  <c r="EX32" i="10"/>
  <c r="EV32" i="10"/>
  <c r="ET32" i="10"/>
  <c r="EQ32" i="10"/>
  <c r="EP32" i="10"/>
  <c r="EN32" i="10"/>
  <c r="EL32" i="10"/>
  <c r="EI32" i="10"/>
  <c r="EH32" i="10"/>
  <c r="EF32" i="10"/>
  <c r="ED32" i="10"/>
  <c r="EA32" i="10"/>
  <c r="DZ32" i="10"/>
  <c r="DX32" i="10"/>
  <c r="DV32" i="10"/>
  <c r="DS32" i="10"/>
  <c r="DR32" i="10"/>
  <c r="DP32" i="10"/>
  <c r="DN32" i="10"/>
  <c r="DK32" i="10"/>
  <c r="DJ32" i="10"/>
  <c r="DH32" i="10"/>
  <c r="DF32" i="10"/>
  <c r="DC32" i="10"/>
  <c r="DB32" i="10"/>
  <c r="CZ32" i="10"/>
  <c r="CX32" i="10"/>
  <c r="CU32" i="10"/>
  <c r="CT32" i="10"/>
  <c r="CR32" i="10"/>
  <c r="CP32" i="10"/>
  <c r="CM32" i="10"/>
  <c r="CL32" i="10"/>
  <c r="CJ32" i="10"/>
  <c r="CH32" i="10"/>
  <c r="CE32" i="10"/>
  <c r="CD32" i="10"/>
  <c r="CB32" i="10"/>
  <c r="BZ32" i="10"/>
  <c r="BW32" i="10"/>
  <c r="BV32" i="10"/>
  <c r="BT32" i="10"/>
  <c r="BR32" i="10"/>
  <c r="BO32" i="10"/>
  <c r="BN32" i="10"/>
  <c r="BL32" i="10"/>
  <c r="BJ32" i="10"/>
  <c r="BG32" i="10"/>
  <c r="BF32" i="10"/>
  <c r="BD32" i="10"/>
  <c r="BB32" i="10"/>
  <c r="AY32" i="10"/>
  <c r="AX32" i="10"/>
  <c r="AV32" i="10"/>
  <c r="AT32" i="10"/>
  <c r="AQ32" i="10"/>
  <c r="AP32" i="10"/>
  <c r="AN32" i="10"/>
  <c r="AI32" i="10"/>
  <c r="AH32" i="10"/>
  <c r="AF32" i="10"/>
  <c r="AD32" i="10"/>
  <c r="AA32" i="10"/>
  <c r="Z32" i="10"/>
  <c r="X32" i="10"/>
  <c r="V32" i="10"/>
  <c r="S32" i="10"/>
  <c r="R32" i="10"/>
  <c r="P32" i="10"/>
  <c r="N32" i="10"/>
  <c r="K32" i="10"/>
  <c r="J32" i="10"/>
  <c r="H32" i="10"/>
  <c r="F32" i="10"/>
  <c r="IW31" i="10"/>
  <c r="IU31" i="10"/>
  <c r="IS31" i="10"/>
  <c r="IQ31" i="10"/>
  <c r="IP31" i="10"/>
  <c r="IN31" i="10"/>
  <c r="IL31" i="10"/>
  <c r="II31" i="10"/>
  <c r="IH31" i="10"/>
  <c r="IF31" i="10"/>
  <c r="ID31" i="10"/>
  <c r="IA31" i="10"/>
  <c r="HZ31" i="10"/>
  <c r="HX31" i="10"/>
  <c r="HV31" i="10"/>
  <c r="HS31" i="10"/>
  <c r="HR31" i="10"/>
  <c r="HP31" i="10"/>
  <c r="HN31" i="10"/>
  <c r="HK31" i="10"/>
  <c r="HJ31" i="10"/>
  <c r="HH31" i="10"/>
  <c r="HF31" i="10"/>
  <c r="HC31" i="10"/>
  <c r="HB31" i="10"/>
  <c r="GZ31" i="10"/>
  <c r="GX31" i="10"/>
  <c r="GU31" i="10"/>
  <c r="GT31" i="10"/>
  <c r="GR31" i="10"/>
  <c r="GP31" i="10"/>
  <c r="GM31" i="10"/>
  <c r="GL31" i="10"/>
  <c r="GJ31" i="10"/>
  <c r="GH31" i="10"/>
  <c r="GE31" i="10"/>
  <c r="GD31" i="10"/>
  <c r="GB31" i="10"/>
  <c r="FZ31" i="10"/>
  <c r="FW31" i="10"/>
  <c r="FV31" i="10"/>
  <c r="FT31" i="10"/>
  <c r="FR31" i="10"/>
  <c r="FO31" i="10"/>
  <c r="FN31" i="10"/>
  <c r="FL31" i="10"/>
  <c r="FJ31" i="10"/>
  <c r="FG31" i="10"/>
  <c r="FF31" i="10"/>
  <c r="FD31" i="10"/>
  <c r="FB31" i="10"/>
  <c r="EY31" i="10"/>
  <c r="EX31" i="10"/>
  <c r="EV31" i="10"/>
  <c r="ET31" i="10"/>
  <c r="EQ31" i="10"/>
  <c r="EP31" i="10"/>
  <c r="EN31" i="10"/>
  <c r="EL31" i="10"/>
  <c r="EI31" i="10"/>
  <c r="EH31" i="10"/>
  <c r="EF31" i="10"/>
  <c r="ED31" i="10"/>
  <c r="EA31" i="10"/>
  <c r="DZ31" i="10"/>
  <c r="DX31" i="10"/>
  <c r="DV31" i="10"/>
  <c r="DS31" i="10"/>
  <c r="DR31" i="10"/>
  <c r="DP31" i="10"/>
  <c r="DN31" i="10"/>
  <c r="DK31" i="10"/>
  <c r="DJ31" i="10"/>
  <c r="DH31" i="10"/>
  <c r="DF31" i="10"/>
  <c r="DC31" i="10"/>
  <c r="DB31" i="10"/>
  <c r="CZ31" i="10"/>
  <c r="CX31" i="10"/>
  <c r="CU31" i="10"/>
  <c r="CT31" i="10"/>
  <c r="CR31" i="10"/>
  <c r="CP31" i="10"/>
  <c r="CM31" i="10"/>
  <c r="CL31" i="10"/>
  <c r="CJ31" i="10"/>
  <c r="CH31" i="10"/>
  <c r="CE31" i="10"/>
  <c r="CD31" i="10"/>
  <c r="CB31" i="10"/>
  <c r="BZ31" i="10"/>
  <c r="BW31" i="10"/>
  <c r="BV31" i="10"/>
  <c r="BT31" i="10"/>
  <c r="BR31" i="10"/>
  <c r="BO31" i="10"/>
  <c r="BN31" i="10"/>
  <c r="BL31" i="10"/>
  <c r="BG31" i="10"/>
  <c r="BF31" i="10"/>
  <c r="BD31" i="10"/>
  <c r="BB31" i="10"/>
  <c r="AY31" i="10"/>
  <c r="AX31" i="10"/>
  <c r="AV31" i="10"/>
  <c r="AT31" i="10"/>
  <c r="AQ31" i="10"/>
  <c r="AP31" i="10"/>
  <c r="AN31" i="10"/>
  <c r="AL31" i="10"/>
  <c r="AI31" i="10"/>
  <c r="AH31" i="10"/>
  <c r="AF31" i="10"/>
  <c r="AD31" i="10"/>
  <c r="AA31" i="10"/>
  <c r="Z31" i="10"/>
  <c r="X31" i="10"/>
  <c r="V31" i="10"/>
  <c r="S31" i="10"/>
  <c r="R31" i="10"/>
  <c r="P31" i="10"/>
  <c r="N31" i="10"/>
  <c r="K31" i="10"/>
  <c r="J31" i="10"/>
  <c r="H31" i="10"/>
  <c r="F31" i="10"/>
  <c r="IW30" i="10"/>
  <c r="IU30" i="10"/>
  <c r="IS30" i="10"/>
  <c r="IQ30" i="10"/>
  <c r="IP30" i="10"/>
  <c r="IN30" i="10"/>
  <c r="IL30" i="10"/>
  <c r="II30" i="10"/>
  <c r="IH30" i="10"/>
  <c r="IF30" i="10"/>
  <c r="ID30" i="10"/>
  <c r="IA30" i="10"/>
  <c r="HZ30" i="10"/>
  <c r="HX30" i="10"/>
  <c r="HV30" i="10"/>
  <c r="HS30" i="10"/>
  <c r="HR30" i="10"/>
  <c r="HP30" i="10"/>
  <c r="HN30" i="10"/>
  <c r="HK30" i="10"/>
  <c r="HJ30" i="10"/>
  <c r="HH30" i="10"/>
  <c r="HF30" i="10"/>
  <c r="HC30" i="10"/>
  <c r="HB30" i="10"/>
  <c r="GZ30" i="10"/>
  <c r="GX30" i="10"/>
  <c r="GU30" i="10"/>
  <c r="GT30" i="10"/>
  <c r="GR30" i="10"/>
  <c r="GP30" i="10"/>
  <c r="GM30" i="10"/>
  <c r="GL30" i="10"/>
  <c r="GJ30" i="10"/>
  <c r="GH30" i="10"/>
  <c r="GE30" i="10"/>
  <c r="GD30" i="10"/>
  <c r="GB30" i="10"/>
  <c r="FZ30" i="10"/>
  <c r="FW30" i="10"/>
  <c r="FV30" i="10"/>
  <c r="FT30" i="10"/>
  <c r="FR30" i="10"/>
  <c r="FO30" i="10"/>
  <c r="FN30" i="10"/>
  <c r="FL30" i="10"/>
  <c r="FJ30" i="10"/>
  <c r="FG30" i="10"/>
  <c r="FF30" i="10"/>
  <c r="FD30" i="10"/>
  <c r="FB30" i="10"/>
  <c r="EY30" i="10"/>
  <c r="EX30" i="10"/>
  <c r="EV30" i="10"/>
  <c r="ET30" i="10"/>
  <c r="EQ30" i="10"/>
  <c r="EP30" i="10"/>
  <c r="EN30" i="10"/>
  <c r="EL30" i="10"/>
  <c r="EI30" i="10"/>
  <c r="EH30" i="10"/>
  <c r="EF30" i="10"/>
  <c r="ED30" i="10"/>
  <c r="EA30" i="10"/>
  <c r="DZ30" i="10"/>
  <c r="DX30" i="10"/>
  <c r="DV30" i="10"/>
  <c r="DS30" i="10"/>
  <c r="DR30" i="10"/>
  <c r="DP30" i="10"/>
  <c r="DN30" i="10"/>
  <c r="DK30" i="10"/>
  <c r="DJ30" i="10"/>
  <c r="DH30" i="10"/>
  <c r="DF30" i="10"/>
  <c r="DC30" i="10"/>
  <c r="DB30" i="10"/>
  <c r="CZ30" i="10"/>
  <c r="CX30" i="10"/>
  <c r="CU30" i="10"/>
  <c r="CT30" i="10"/>
  <c r="CR30" i="10"/>
  <c r="CP30" i="10"/>
  <c r="CM30" i="10"/>
  <c r="CL30" i="10"/>
  <c r="CJ30" i="10"/>
  <c r="CH30" i="10"/>
  <c r="CE30" i="10"/>
  <c r="CD30" i="10"/>
  <c r="CB30" i="10"/>
  <c r="BZ30" i="10"/>
  <c r="BW30" i="10"/>
  <c r="BV30" i="10"/>
  <c r="BT30" i="10"/>
  <c r="BR30" i="10"/>
  <c r="BO30" i="10"/>
  <c r="BN30" i="10"/>
  <c r="BL30" i="10"/>
  <c r="BJ30" i="10"/>
  <c r="BG30" i="10"/>
  <c r="BF30" i="10"/>
  <c r="BD30" i="10"/>
  <c r="BB30" i="10"/>
  <c r="AY30" i="10"/>
  <c r="AX30" i="10"/>
  <c r="AV30" i="10"/>
  <c r="AT30" i="10"/>
  <c r="AQ30" i="10"/>
  <c r="AP30" i="10"/>
  <c r="AN30" i="10"/>
  <c r="AL30" i="10"/>
  <c r="AI30" i="10"/>
  <c r="AH30" i="10"/>
  <c r="AF30" i="10"/>
  <c r="AD30" i="10"/>
  <c r="AA30" i="10"/>
  <c r="Z30" i="10"/>
  <c r="X30" i="10"/>
  <c r="V30" i="10"/>
  <c r="S30" i="10"/>
  <c r="R30" i="10"/>
  <c r="P30" i="10"/>
  <c r="N30" i="10"/>
  <c r="K30" i="10"/>
  <c r="J30" i="10"/>
  <c r="H30" i="10"/>
  <c r="F30" i="10"/>
  <c r="IW29" i="10"/>
  <c r="IU29" i="10"/>
  <c r="IS29" i="10"/>
  <c r="IQ29" i="10"/>
  <c r="IP29" i="10"/>
  <c r="IN29" i="10"/>
  <c r="IL29" i="10"/>
  <c r="II29" i="10"/>
  <c r="IH29" i="10"/>
  <c r="IF29" i="10"/>
  <c r="ID29" i="10"/>
  <c r="IA29" i="10"/>
  <c r="HZ29" i="10"/>
  <c r="HX29" i="10"/>
  <c r="HV29" i="10"/>
  <c r="HS29" i="10"/>
  <c r="HR29" i="10"/>
  <c r="HP29" i="10"/>
  <c r="HN29" i="10"/>
  <c r="HK29" i="10"/>
  <c r="HJ29" i="10"/>
  <c r="HH29" i="10"/>
  <c r="HF29" i="10"/>
  <c r="HC29" i="10"/>
  <c r="HB29" i="10"/>
  <c r="GZ29" i="10"/>
  <c r="GX29" i="10"/>
  <c r="GU29" i="10"/>
  <c r="GT29" i="10"/>
  <c r="GR29" i="10"/>
  <c r="GP29" i="10"/>
  <c r="GM29" i="10"/>
  <c r="GL29" i="10"/>
  <c r="GJ29" i="10"/>
  <c r="GH29" i="10"/>
  <c r="GE29" i="10"/>
  <c r="GD29" i="10"/>
  <c r="GB29" i="10"/>
  <c r="FZ29" i="10"/>
  <c r="FW29" i="10"/>
  <c r="FV29" i="10"/>
  <c r="FT29" i="10"/>
  <c r="FR29" i="10"/>
  <c r="FO29" i="10"/>
  <c r="FJ29" i="10"/>
  <c r="FP29" i="10" s="1"/>
  <c r="FG29" i="10"/>
  <c r="FF29" i="10"/>
  <c r="FD29" i="10"/>
  <c r="FB29" i="10"/>
  <c r="EY29" i="10"/>
  <c r="EX29" i="10"/>
  <c r="EV29" i="10"/>
  <c r="ET29" i="10"/>
  <c r="EQ29" i="10"/>
  <c r="EP29" i="10"/>
  <c r="EN29" i="10"/>
  <c r="EL29" i="10"/>
  <c r="EI29" i="10"/>
  <c r="EH29" i="10"/>
  <c r="EF29" i="10"/>
  <c r="ED29" i="10"/>
  <c r="EA29" i="10"/>
  <c r="DZ29" i="10"/>
  <c r="DX29" i="10"/>
  <c r="DV29" i="10"/>
  <c r="DS29" i="10"/>
  <c r="DR29" i="10"/>
  <c r="DP29" i="10"/>
  <c r="DN29" i="10"/>
  <c r="DK29" i="10"/>
  <c r="DJ29" i="10"/>
  <c r="DH29" i="10"/>
  <c r="DF29" i="10"/>
  <c r="DC29" i="10"/>
  <c r="DB29" i="10"/>
  <c r="CZ29" i="10"/>
  <c r="CX29" i="10"/>
  <c r="CU29" i="10"/>
  <c r="CT29" i="10"/>
  <c r="CR29" i="10"/>
  <c r="CP29" i="10"/>
  <c r="CM29" i="10"/>
  <c r="CL29" i="10"/>
  <c r="CJ29" i="10"/>
  <c r="CH29" i="10"/>
  <c r="CE29" i="10"/>
  <c r="CD29" i="10"/>
  <c r="CB29" i="10"/>
  <c r="BZ29" i="10"/>
  <c r="BW29" i="10"/>
  <c r="BV29" i="10"/>
  <c r="BT29" i="10"/>
  <c r="BR29" i="10"/>
  <c r="BO29" i="10"/>
  <c r="BN29" i="10"/>
  <c r="BL29" i="10"/>
  <c r="BJ29" i="10"/>
  <c r="BG29" i="10"/>
  <c r="BF29" i="10"/>
  <c r="BD29" i="10"/>
  <c r="BB29" i="10"/>
  <c r="AY29" i="10"/>
  <c r="AX29" i="10"/>
  <c r="AV29" i="10"/>
  <c r="AT29" i="10"/>
  <c r="AQ29" i="10"/>
  <c r="AP29" i="10"/>
  <c r="AN29" i="10"/>
  <c r="AL29" i="10"/>
  <c r="AI29" i="10"/>
  <c r="AH29" i="10"/>
  <c r="AF29" i="10"/>
  <c r="AD29" i="10"/>
  <c r="AA29" i="10"/>
  <c r="Z29" i="10"/>
  <c r="X29" i="10"/>
  <c r="V29" i="10"/>
  <c r="S29" i="10"/>
  <c r="R29" i="10"/>
  <c r="P29" i="10"/>
  <c r="N29" i="10"/>
  <c r="K29" i="10"/>
  <c r="J29" i="10"/>
  <c r="H29" i="10"/>
  <c r="F29" i="10"/>
  <c r="IW28" i="10"/>
  <c r="IU28" i="10"/>
  <c r="IS28" i="10"/>
  <c r="IQ28" i="10"/>
  <c r="IP28" i="10"/>
  <c r="IN28" i="10"/>
  <c r="IL28" i="10"/>
  <c r="II28" i="10"/>
  <c r="IH28" i="10"/>
  <c r="IF28" i="10"/>
  <c r="ID28" i="10"/>
  <c r="IA28" i="10"/>
  <c r="IA34" i="10" s="1"/>
  <c r="HZ28" i="10"/>
  <c r="HX28" i="10"/>
  <c r="HV28" i="10"/>
  <c r="HS28" i="10"/>
  <c r="HR28" i="10"/>
  <c r="HP28" i="10"/>
  <c r="HN28" i="10"/>
  <c r="HK28" i="10"/>
  <c r="HJ28" i="10"/>
  <c r="HH28" i="10"/>
  <c r="HF28" i="10"/>
  <c r="HC28" i="10"/>
  <c r="HB28" i="10"/>
  <c r="GZ28" i="10"/>
  <c r="GX28" i="10"/>
  <c r="GU28" i="10"/>
  <c r="GT28" i="10"/>
  <c r="GR28" i="10"/>
  <c r="GP28" i="10"/>
  <c r="GM28" i="10"/>
  <c r="GL28" i="10"/>
  <c r="GJ28" i="10"/>
  <c r="GH28" i="10"/>
  <c r="GE28" i="10"/>
  <c r="GD28" i="10"/>
  <c r="GB28" i="10"/>
  <c r="FZ28" i="10"/>
  <c r="FW28" i="10"/>
  <c r="FV28" i="10"/>
  <c r="FT28" i="10"/>
  <c r="FR28" i="10"/>
  <c r="FO28" i="10"/>
  <c r="FN28" i="10"/>
  <c r="FL28" i="10"/>
  <c r="FJ28" i="10"/>
  <c r="FG28" i="10"/>
  <c r="FF28" i="10"/>
  <c r="FD28" i="10"/>
  <c r="FB28" i="10"/>
  <c r="EY28" i="10"/>
  <c r="EX28" i="10"/>
  <c r="EV28" i="10"/>
  <c r="ET28" i="10"/>
  <c r="EQ28" i="10"/>
  <c r="EP28" i="10"/>
  <c r="EN28" i="10"/>
  <c r="EL28" i="10"/>
  <c r="EI28" i="10"/>
  <c r="EH28" i="10"/>
  <c r="EF28" i="10"/>
  <c r="ED28" i="10"/>
  <c r="EA28" i="10"/>
  <c r="DZ28" i="10"/>
  <c r="DX28" i="10"/>
  <c r="DV28" i="10"/>
  <c r="DS28" i="10"/>
  <c r="DR28" i="10"/>
  <c r="DP28" i="10"/>
  <c r="DN28" i="10"/>
  <c r="DK28" i="10"/>
  <c r="DJ28" i="10"/>
  <c r="DH28" i="10"/>
  <c r="DF28" i="10"/>
  <c r="DC28" i="10"/>
  <c r="DB28" i="10"/>
  <c r="CZ28" i="10"/>
  <c r="CU28" i="10"/>
  <c r="CT28" i="10"/>
  <c r="CR28" i="10"/>
  <c r="CP28" i="10"/>
  <c r="CM28" i="10"/>
  <c r="CL28" i="10"/>
  <c r="CJ28" i="10"/>
  <c r="CH28" i="10"/>
  <c r="CE28" i="10"/>
  <c r="CD28" i="10"/>
  <c r="CB28" i="10"/>
  <c r="BZ28" i="10"/>
  <c r="BW28" i="10"/>
  <c r="BV28" i="10"/>
  <c r="BT28" i="10"/>
  <c r="BR28" i="10"/>
  <c r="BO28" i="10"/>
  <c r="BN28" i="10"/>
  <c r="BL28" i="10"/>
  <c r="BJ28" i="10"/>
  <c r="BG28" i="10"/>
  <c r="BF28" i="10"/>
  <c r="BD28" i="10"/>
  <c r="BB28" i="10"/>
  <c r="AY28" i="10"/>
  <c r="AX28" i="10"/>
  <c r="AV28" i="10"/>
  <c r="AT28" i="10"/>
  <c r="AQ28" i="10"/>
  <c r="AP28" i="10"/>
  <c r="AN28" i="10"/>
  <c r="AL28" i="10"/>
  <c r="AI28" i="10"/>
  <c r="AH28" i="10"/>
  <c r="AF28" i="10"/>
  <c r="AD28" i="10"/>
  <c r="AA28" i="10"/>
  <c r="Z28" i="10"/>
  <c r="X28" i="10"/>
  <c r="V28" i="10"/>
  <c r="S28" i="10"/>
  <c r="R28" i="10"/>
  <c r="P28" i="10"/>
  <c r="N28" i="10"/>
  <c r="K28" i="10"/>
  <c r="J28" i="10"/>
  <c r="H28" i="10"/>
  <c r="F28" i="10"/>
  <c r="IK26" i="10"/>
  <c r="IG26" i="10"/>
  <c r="IE26" i="10"/>
  <c r="IC26" i="10"/>
  <c r="HW26" i="10"/>
  <c r="HU26" i="10"/>
  <c r="HO26" i="10"/>
  <c r="HI26" i="10"/>
  <c r="HG26" i="10"/>
  <c r="HE26" i="10"/>
  <c r="HA26" i="10"/>
  <c r="GY26" i="10"/>
  <c r="GW26" i="10"/>
  <c r="GS26" i="10"/>
  <c r="GQ26" i="10"/>
  <c r="GO26" i="10"/>
  <c r="GK26" i="10"/>
  <c r="GI26" i="10"/>
  <c r="GG26" i="10"/>
  <c r="GC26" i="10"/>
  <c r="GA26" i="10"/>
  <c r="FY26" i="10"/>
  <c r="FU26" i="10"/>
  <c r="FS26" i="10"/>
  <c r="FQ26" i="10"/>
  <c r="FM26" i="10"/>
  <c r="FK26" i="10"/>
  <c r="FI26" i="10"/>
  <c r="FE26" i="10"/>
  <c r="FC26" i="10"/>
  <c r="FA26" i="10"/>
  <c r="EW26" i="10"/>
  <c r="EU26" i="10"/>
  <c r="ES26" i="10"/>
  <c r="EO26" i="10"/>
  <c r="EM26" i="10"/>
  <c r="EK26" i="10"/>
  <c r="EG26" i="10"/>
  <c r="EE26" i="10"/>
  <c r="EC26" i="10"/>
  <c r="DY26" i="10"/>
  <c r="DW26" i="10"/>
  <c r="DU26" i="10"/>
  <c r="DQ26" i="10"/>
  <c r="DO26" i="10"/>
  <c r="DM26" i="10"/>
  <c r="DI26" i="10"/>
  <c r="DG26" i="10"/>
  <c r="DE26" i="10"/>
  <c r="DA26" i="10"/>
  <c r="CY26" i="10"/>
  <c r="CW26" i="10"/>
  <c r="CS26" i="10"/>
  <c r="CQ26" i="10"/>
  <c r="CO26" i="10"/>
  <c r="CK26" i="10"/>
  <c r="CI26" i="10"/>
  <c r="CG26" i="10"/>
  <c r="CC26" i="10"/>
  <c r="CA26" i="10"/>
  <c r="BY26" i="10"/>
  <c r="BU26" i="10"/>
  <c r="BS26" i="10"/>
  <c r="BQ26" i="10"/>
  <c r="BM26" i="10"/>
  <c r="BK26" i="10"/>
  <c r="BI26" i="10"/>
  <c r="BE26" i="10"/>
  <c r="BC26" i="10"/>
  <c r="BA26" i="10"/>
  <c r="AW26" i="10"/>
  <c r="AU26" i="10"/>
  <c r="AS26" i="10"/>
  <c r="AO26" i="10"/>
  <c r="AM26" i="10"/>
  <c r="AK26" i="10"/>
  <c r="AG26" i="10"/>
  <c r="AE26" i="10"/>
  <c r="AC26" i="10"/>
  <c r="Y26" i="10"/>
  <c r="W26" i="10"/>
  <c r="U26" i="10"/>
  <c r="Q26" i="10"/>
  <c r="O26" i="10"/>
  <c r="M26" i="10"/>
  <c r="I26" i="10"/>
  <c r="G26" i="10"/>
  <c r="E26" i="10"/>
  <c r="IW25" i="10"/>
  <c r="IU25" i="10"/>
  <c r="IS25" i="10"/>
  <c r="IQ25" i="10"/>
  <c r="IP25" i="10"/>
  <c r="IN25" i="10"/>
  <c r="IL25" i="10"/>
  <c r="II25" i="10"/>
  <c r="IH25" i="10"/>
  <c r="IF25" i="10"/>
  <c r="ID25" i="10"/>
  <c r="IA25" i="10"/>
  <c r="HZ25" i="10"/>
  <c r="HX25" i="10"/>
  <c r="HV25" i="10"/>
  <c r="HK25" i="10"/>
  <c r="HJ25" i="10"/>
  <c r="HH25" i="10"/>
  <c r="HF25" i="10"/>
  <c r="HC25" i="10"/>
  <c r="HB25" i="10"/>
  <c r="GZ25" i="10"/>
  <c r="GX25" i="10"/>
  <c r="GU25" i="10"/>
  <c r="GT25" i="10"/>
  <c r="GR25" i="10"/>
  <c r="GP25" i="10"/>
  <c r="GM25" i="10"/>
  <c r="GL25" i="10"/>
  <c r="GJ25" i="10"/>
  <c r="GH25" i="10"/>
  <c r="GE25" i="10"/>
  <c r="GD25" i="10"/>
  <c r="GB25" i="10"/>
  <c r="FZ25" i="10"/>
  <c r="FW25" i="10"/>
  <c r="FV25" i="10"/>
  <c r="FT25" i="10"/>
  <c r="FR25" i="10"/>
  <c r="FP25" i="10"/>
  <c r="FO25" i="10"/>
  <c r="FG25" i="10"/>
  <c r="FF25" i="10"/>
  <c r="FD25" i="10"/>
  <c r="FB25" i="10"/>
  <c r="EZ25" i="10"/>
  <c r="EY25" i="10"/>
  <c r="EQ25" i="10"/>
  <c r="EP25" i="10"/>
  <c r="EN25" i="10"/>
  <c r="EL25" i="10"/>
  <c r="EI25" i="10"/>
  <c r="EH25" i="10"/>
  <c r="EF25" i="10"/>
  <c r="ED25" i="10"/>
  <c r="EA25" i="10"/>
  <c r="DZ25" i="10"/>
  <c r="DX25" i="10"/>
  <c r="DV25" i="10"/>
  <c r="DS25" i="10"/>
  <c r="DR25" i="10"/>
  <c r="DP25" i="10"/>
  <c r="DN25" i="10"/>
  <c r="DK25" i="10"/>
  <c r="DJ25" i="10"/>
  <c r="DH25" i="10"/>
  <c r="DF25" i="10"/>
  <c r="DC25" i="10"/>
  <c r="DB25" i="10"/>
  <c r="CZ25" i="10"/>
  <c r="CX25" i="10"/>
  <c r="CU25" i="10"/>
  <c r="CT25" i="10"/>
  <c r="CR25" i="10"/>
  <c r="CP25" i="10"/>
  <c r="CM25" i="10"/>
  <c r="CL25" i="10"/>
  <c r="CJ25" i="10"/>
  <c r="CH25" i="10"/>
  <c r="CE25" i="10"/>
  <c r="CD25" i="10"/>
  <c r="CB25" i="10"/>
  <c r="BZ25" i="10"/>
  <c r="BW25" i="10"/>
  <c r="BV25" i="10"/>
  <c r="BT25" i="10"/>
  <c r="BR25" i="10"/>
  <c r="BO25" i="10"/>
  <c r="BN25" i="10"/>
  <c r="BL25" i="10"/>
  <c r="BJ25" i="10"/>
  <c r="BH25" i="10"/>
  <c r="BG25" i="10"/>
  <c r="AY25" i="10"/>
  <c r="AX25" i="10"/>
  <c r="AV25" i="10"/>
  <c r="AT25" i="10"/>
  <c r="AQ25" i="10"/>
  <c r="AP25" i="10"/>
  <c r="AN25" i="10"/>
  <c r="AL25" i="10"/>
  <c r="AI25" i="10"/>
  <c r="AH25" i="10"/>
  <c r="AF25" i="10"/>
  <c r="AD25" i="10"/>
  <c r="AA25" i="10"/>
  <c r="Z25" i="10"/>
  <c r="X25" i="10"/>
  <c r="V25" i="10"/>
  <c r="S25" i="10"/>
  <c r="R25" i="10"/>
  <c r="P25" i="10"/>
  <c r="N25" i="10"/>
  <c r="K25" i="10"/>
  <c r="J25" i="10"/>
  <c r="H25" i="10"/>
  <c r="F25" i="10"/>
  <c r="IU24" i="10"/>
  <c r="IA24" i="10"/>
  <c r="HZ24" i="10"/>
  <c r="HX24" i="10"/>
  <c r="IV24" i="10" s="1"/>
  <c r="HV24" i="10"/>
  <c r="HR24" i="10"/>
  <c r="HQ24" i="10"/>
  <c r="IW24" i="10" s="1"/>
  <c r="HN24" i="10"/>
  <c r="HM24" i="10"/>
  <c r="IU23" i="10"/>
  <c r="IS23" i="10"/>
  <c r="IQ23" i="10"/>
  <c r="IP23" i="10"/>
  <c r="IN23" i="10"/>
  <c r="IL23" i="10"/>
  <c r="II23" i="10"/>
  <c r="IH23" i="10"/>
  <c r="IF23" i="10"/>
  <c r="ID23" i="10"/>
  <c r="HZ23" i="10"/>
  <c r="HY23" i="10"/>
  <c r="HY26" i="10" s="1"/>
  <c r="HX23" i="10"/>
  <c r="HQ23" i="10"/>
  <c r="HK23" i="10"/>
  <c r="HJ23" i="10"/>
  <c r="HH23" i="10"/>
  <c r="HF23" i="10"/>
  <c r="HC23" i="10"/>
  <c r="HB23" i="10"/>
  <c r="GZ23" i="10"/>
  <c r="GX23" i="10"/>
  <c r="GU23" i="10"/>
  <c r="GT23" i="10"/>
  <c r="GR23" i="10"/>
  <c r="GP23" i="10"/>
  <c r="GM23" i="10"/>
  <c r="GL23" i="10"/>
  <c r="GJ23" i="10"/>
  <c r="GH23" i="10"/>
  <c r="GE23" i="10"/>
  <c r="GD23" i="10"/>
  <c r="GB23" i="10"/>
  <c r="FZ23" i="10"/>
  <c r="FW23" i="10"/>
  <c r="FV23" i="10"/>
  <c r="FT23" i="10"/>
  <c r="FR23" i="10"/>
  <c r="FO23" i="10"/>
  <c r="FN23" i="10"/>
  <c r="FL23" i="10"/>
  <c r="FJ23" i="10"/>
  <c r="FG23" i="10"/>
  <c r="FF23" i="10"/>
  <c r="FD23" i="10"/>
  <c r="FB23" i="10"/>
  <c r="EY23" i="10"/>
  <c r="EX23" i="10"/>
  <c r="EV23" i="10"/>
  <c r="ET23" i="10"/>
  <c r="EQ23" i="10"/>
  <c r="EP23" i="10"/>
  <c r="EN23" i="10"/>
  <c r="EL23" i="10"/>
  <c r="EI23" i="10"/>
  <c r="EH23" i="10"/>
  <c r="EF23" i="10"/>
  <c r="ED23" i="10"/>
  <c r="EA23" i="10"/>
  <c r="DZ23" i="10"/>
  <c r="DX23" i="10"/>
  <c r="DV23" i="10"/>
  <c r="DS23" i="10"/>
  <c r="DR23" i="10"/>
  <c r="DP23" i="10"/>
  <c r="DN23" i="10"/>
  <c r="DK23" i="10"/>
  <c r="DJ23" i="10"/>
  <c r="DH23" i="10"/>
  <c r="DF23" i="10"/>
  <c r="DC23" i="10"/>
  <c r="DB23" i="10"/>
  <c r="CZ23" i="10"/>
  <c r="CX23" i="10"/>
  <c r="CU23" i="10"/>
  <c r="CT23" i="10"/>
  <c r="CR23" i="10"/>
  <c r="CP23" i="10"/>
  <c r="CM23" i="10"/>
  <c r="CL23" i="10"/>
  <c r="CJ23" i="10"/>
  <c r="CH23" i="10"/>
  <c r="CE23" i="10"/>
  <c r="CD23" i="10"/>
  <c r="CB23" i="10"/>
  <c r="BZ23" i="10"/>
  <c r="BW23" i="10"/>
  <c r="BV23" i="10"/>
  <c r="BT23" i="10"/>
  <c r="BR23" i="10"/>
  <c r="BO23" i="10"/>
  <c r="BN23" i="10"/>
  <c r="BL23" i="10"/>
  <c r="BJ23" i="10"/>
  <c r="BG23" i="10"/>
  <c r="BF23" i="10"/>
  <c r="BD23" i="10"/>
  <c r="BB23" i="10"/>
  <c r="AY23" i="10"/>
  <c r="AX23" i="10"/>
  <c r="AV23" i="10"/>
  <c r="AT23" i="10"/>
  <c r="AQ23" i="10"/>
  <c r="AP23" i="10"/>
  <c r="AN23" i="10"/>
  <c r="AL23" i="10"/>
  <c r="AI23" i="10"/>
  <c r="AH23" i="10"/>
  <c r="AF23" i="10"/>
  <c r="AD23" i="10"/>
  <c r="AA23" i="10"/>
  <c r="Z23" i="10"/>
  <c r="X23" i="10"/>
  <c r="V23" i="10"/>
  <c r="S23" i="10"/>
  <c r="R23" i="10"/>
  <c r="P23" i="10"/>
  <c r="N23" i="10"/>
  <c r="K23" i="10"/>
  <c r="J23" i="10"/>
  <c r="H23" i="10"/>
  <c r="F23" i="10"/>
  <c r="IS22" i="10"/>
  <c r="IO22" i="10"/>
  <c r="IP22" i="10" s="1"/>
  <c r="IM22" i="10"/>
  <c r="IM26" i="10" s="1"/>
  <c r="IL22" i="10"/>
  <c r="II22" i="10"/>
  <c r="IH22" i="10"/>
  <c r="IH26" i="10" s="1"/>
  <c r="IF22" i="10"/>
  <c r="ID22" i="10"/>
  <c r="IA22" i="10"/>
  <c r="HZ22" i="10"/>
  <c r="HX22" i="10"/>
  <c r="HV22" i="10"/>
  <c r="HS22" i="10"/>
  <c r="HR22" i="10"/>
  <c r="HP22" i="10"/>
  <c r="HP26" i="10" s="1"/>
  <c r="HN22" i="10"/>
  <c r="HK22" i="10"/>
  <c r="HJ22" i="10"/>
  <c r="HH22" i="10"/>
  <c r="HF22" i="10"/>
  <c r="HC22" i="10"/>
  <c r="HB22" i="10"/>
  <c r="GZ22" i="10"/>
  <c r="GX22" i="10"/>
  <c r="GU22" i="10"/>
  <c r="GT22" i="10"/>
  <c r="GR22" i="10"/>
  <c r="GP22" i="10"/>
  <c r="GP26" i="10" s="1"/>
  <c r="GM22" i="10"/>
  <c r="GL22" i="10"/>
  <c r="GJ22" i="10"/>
  <c r="GH22" i="10"/>
  <c r="GE22" i="10"/>
  <c r="GD22" i="10"/>
  <c r="GB22" i="10"/>
  <c r="FZ22" i="10"/>
  <c r="FW22" i="10"/>
  <c r="FV22" i="10"/>
  <c r="FT22" i="10"/>
  <c r="FT26" i="10" s="1"/>
  <c r="FR22" i="10"/>
  <c r="FO22" i="10"/>
  <c r="FN22" i="10"/>
  <c r="FL22" i="10"/>
  <c r="FJ22" i="10"/>
  <c r="FJ26" i="10" s="1"/>
  <c r="FG22" i="10"/>
  <c r="FF22" i="10"/>
  <c r="FD22" i="10"/>
  <c r="FB22" i="10"/>
  <c r="EY22" i="10"/>
  <c r="EX22" i="10"/>
  <c r="EV22" i="10"/>
  <c r="EV26" i="10" s="1"/>
  <c r="ET22" i="10"/>
  <c r="ET26" i="10" s="1"/>
  <c r="EQ22" i="10"/>
  <c r="EQ26" i="10" s="1"/>
  <c r="EP22" i="10"/>
  <c r="EP26" i="10" s="1"/>
  <c r="EN22" i="10"/>
  <c r="EL22" i="10"/>
  <c r="EI22" i="10"/>
  <c r="EH22" i="10"/>
  <c r="EF22" i="10"/>
  <c r="ED22" i="10"/>
  <c r="EA22" i="10"/>
  <c r="EA26" i="10" s="1"/>
  <c r="DZ22" i="10"/>
  <c r="DZ26" i="10" s="1"/>
  <c r="DX22" i="10"/>
  <c r="DV22" i="10"/>
  <c r="DS22" i="10"/>
  <c r="DR22" i="10"/>
  <c r="DP22" i="10"/>
  <c r="DN22" i="10"/>
  <c r="DK22" i="10"/>
  <c r="DK26" i="10" s="1"/>
  <c r="DJ22" i="10"/>
  <c r="DJ26" i="10" s="1"/>
  <c r="DH22" i="10"/>
  <c r="DF22" i="10"/>
  <c r="DC22" i="10"/>
  <c r="DB22" i="10"/>
  <c r="CZ22" i="10"/>
  <c r="CU22" i="10"/>
  <c r="CT22" i="10"/>
  <c r="CR22" i="10"/>
  <c r="CP22" i="10"/>
  <c r="CM22" i="10"/>
  <c r="CL22" i="10"/>
  <c r="CJ22" i="10"/>
  <c r="CH22" i="10"/>
  <c r="CE22" i="10"/>
  <c r="CD22" i="10"/>
  <c r="CB22" i="10"/>
  <c r="BZ22" i="10"/>
  <c r="BW22" i="10"/>
  <c r="BV22" i="10"/>
  <c r="BT22" i="10"/>
  <c r="BR22" i="10"/>
  <c r="BO22" i="10"/>
  <c r="BN22" i="10"/>
  <c r="BL22" i="10"/>
  <c r="BJ22" i="10"/>
  <c r="BG22" i="10"/>
  <c r="BF22" i="10"/>
  <c r="BD22" i="10"/>
  <c r="BB22" i="10"/>
  <c r="AY22" i="10"/>
  <c r="AX22" i="10"/>
  <c r="AV22" i="10"/>
  <c r="AT22" i="10"/>
  <c r="AQ22" i="10"/>
  <c r="AP22" i="10"/>
  <c r="AN22" i="10"/>
  <c r="AL22" i="10"/>
  <c r="AI22" i="10"/>
  <c r="AH22" i="10"/>
  <c r="AF22" i="10"/>
  <c r="AD22" i="10"/>
  <c r="AA22" i="10"/>
  <c r="Z22" i="10"/>
  <c r="X22" i="10"/>
  <c r="V22" i="10"/>
  <c r="S22" i="10"/>
  <c r="R22" i="10"/>
  <c r="P22" i="10"/>
  <c r="N22" i="10"/>
  <c r="K22" i="10"/>
  <c r="J22" i="10"/>
  <c r="H22" i="10"/>
  <c r="F22" i="10"/>
  <c r="IW19" i="10"/>
  <c r="IU19" i="10"/>
  <c r="IS19" i="10"/>
  <c r="IQ19" i="10"/>
  <c r="IP19" i="10"/>
  <c r="IN19" i="10"/>
  <c r="IL19" i="10"/>
  <c r="II19" i="10"/>
  <c r="IH19" i="10"/>
  <c r="IF19" i="10"/>
  <c r="ID19" i="10"/>
  <c r="IA19" i="10"/>
  <c r="HZ19" i="10"/>
  <c r="HX19" i="10"/>
  <c r="HV19" i="10"/>
  <c r="HS19" i="10"/>
  <c r="HR19" i="10"/>
  <c r="HP19" i="10"/>
  <c r="HN19" i="10"/>
  <c r="HK19" i="10"/>
  <c r="HJ19" i="10"/>
  <c r="HH19" i="10"/>
  <c r="HF19" i="10"/>
  <c r="HC19" i="10"/>
  <c r="HB19" i="10"/>
  <c r="GZ19" i="10"/>
  <c r="GX19" i="10"/>
  <c r="GU19" i="10"/>
  <c r="GT19" i="10"/>
  <c r="GR19" i="10"/>
  <c r="GP19" i="10"/>
  <c r="GM19" i="10"/>
  <c r="GL19" i="10"/>
  <c r="GJ19" i="10"/>
  <c r="GH19" i="10"/>
  <c r="GE19" i="10"/>
  <c r="GD19" i="10"/>
  <c r="GB19" i="10"/>
  <c r="FZ19" i="10"/>
  <c r="FW19" i="10"/>
  <c r="FV19" i="10"/>
  <c r="FT19" i="10"/>
  <c r="FR19" i="10"/>
  <c r="FO19" i="10"/>
  <c r="FN19" i="10"/>
  <c r="FL19" i="10"/>
  <c r="FJ19" i="10"/>
  <c r="FG19" i="10"/>
  <c r="FF19" i="10"/>
  <c r="FD19" i="10"/>
  <c r="FB19" i="10"/>
  <c r="EY19" i="10"/>
  <c r="EX19" i="10"/>
  <c r="EV19" i="10"/>
  <c r="ET19" i="10"/>
  <c r="EQ19" i="10"/>
  <c r="EP19" i="10"/>
  <c r="EN19" i="10"/>
  <c r="EL19" i="10"/>
  <c r="EI19" i="10"/>
  <c r="EH19" i="10"/>
  <c r="EF19" i="10"/>
  <c r="ED19" i="10"/>
  <c r="EA19" i="10"/>
  <c r="DZ19" i="10"/>
  <c r="DX19" i="10"/>
  <c r="DV19" i="10"/>
  <c r="DS19" i="10"/>
  <c r="DR19" i="10"/>
  <c r="DP19" i="10"/>
  <c r="DN19" i="10"/>
  <c r="DK19" i="10"/>
  <c r="DJ19" i="10"/>
  <c r="DH19" i="10"/>
  <c r="DF19" i="10"/>
  <c r="DC19" i="10"/>
  <c r="DB19" i="10"/>
  <c r="CZ19" i="10"/>
  <c r="CX19" i="10"/>
  <c r="CU19" i="10"/>
  <c r="CT19" i="10"/>
  <c r="CR19" i="10"/>
  <c r="CP19" i="10"/>
  <c r="CL19" i="10"/>
  <c r="CJ19" i="10"/>
  <c r="CH19" i="10"/>
  <c r="CE19" i="10"/>
  <c r="CD19" i="10"/>
  <c r="CB19" i="10"/>
  <c r="BZ19" i="10"/>
  <c r="BW19" i="10"/>
  <c r="BV19" i="10"/>
  <c r="BT19" i="10"/>
  <c r="BR19" i="10"/>
  <c r="BO19" i="10"/>
  <c r="BN19" i="10"/>
  <c r="BL19" i="10"/>
  <c r="BJ19" i="10"/>
  <c r="BG19" i="10"/>
  <c r="BF19" i="10"/>
  <c r="BD19" i="10"/>
  <c r="BB19" i="10"/>
  <c r="AY19" i="10"/>
  <c r="AX19" i="10"/>
  <c r="AV19" i="10"/>
  <c r="AT19" i="10"/>
  <c r="AQ19" i="10"/>
  <c r="AP19" i="10"/>
  <c r="AN19" i="10"/>
  <c r="AL19" i="10"/>
  <c r="AI19" i="10"/>
  <c r="AH19" i="10"/>
  <c r="AF19" i="10"/>
  <c r="AD19" i="10"/>
  <c r="AA19" i="10"/>
  <c r="Z19" i="10"/>
  <c r="X19" i="10"/>
  <c r="V19" i="10"/>
  <c r="S19" i="10"/>
  <c r="R19" i="10"/>
  <c r="P19" i="10"/>
  <c r="N19" i="10"/>
  <c r="K19" i="10"/>
  <c r="J19" i="10"/>
  <c r="H19" i="10"/>
  <c r="F19" i="10"/>
  <c r="IO20" i="10"/>
  <c r="IM20" i="10"/>
  <c r="IK20" i="10"/>
  <c r="IG20" i="10"/>
  <c r="IE20" i="10"/>
  <c r="IC20" i="10"/>
  <c r="HY20" i="10"/>
  <c r="HW20" i="10"/>
  <c r="HQ20" i="10"/>
  <c r="HO20" i="10"/>
  <c r="HI20" i="10"/>
  <c r="HG20" i="10"/>
  <c r="HE20" i="10"/>
  <c r="HA20" i="10"/>
  <c r="GW20" i="10"/>
  <c r="GQ20" i="10"/>
  <c r="GO20" i="10"/>
  <c r="GK20" i="10"/>
  <c r="GG20" i="10"/>
  <c r="GC20" i="10"/>
  <c r="FY20" i="10"/>
  <c r="FU20" i="10"/>
  <c r="FS20" i="10"/>
  <c r="FQ20" i="10"/>
  <c r="FM20" i="10"/>
  <c r="FK20" i="10"/>
  <c r="FI20" i="10"/>
  <c r="FC20" i="10"/>
  <c r="FA20" i="10"/>
  <c r="EW20" i="10"/>
  <c r="EU20" i="10"/>
  <c r="EO20" i="10"/>
  <c r="EM20" i="10"/>
  <c r="EG20" i="10"/>
  <c r="EE20" i="10"/>
  <c r="EC20" i="10"/>
  <c r="DY20" i="10"/>
  <c r="DU20" i="10"/>
  <c r="DQ20" i="10"/>
  <c r="DM20" i="10"/>
  <c r="DI20" i="10"/>
  <c r="DG20" i="10"/>
  <c r="DE20" i="10"/>
  <c r="CY20" i="10"/>
  <c r="CW20" i="10"/>
  <c r="CQ20" i="10"/>
  <c r="CO20" i="10"/>
  <c r="CK20" i="10"/>
  <c r="CI20" i="10"/>
  <c r="CC20" i="10"/>
  <c r="CA20" i="10"/>
  <c r="BU20" i="10"/>
  <c r="BS20" i="10"/>
  <c r="BQ20" i="10"/>
  <c r="BM20" i="10"/>
  <c r="BI20" i="10"/>
  <c r="BE20" i="10"/>
  <c r="BA20" i="10"/>
  <c r="AW20" i="10"/>
  <c r="AU20" i="10"/>
  <c r="AS20" i="10"/>
  <c r="AO20" i="10"/>
  <c r="AK20" i="10"/>
  <c r="AG20" i="10"/>
  <c r="AE20" i="10"/>
  <c r="Y20" i="10"/>
  <c r="Q20" i="10"/>
  <c r="M20" i="10"/>
  <c r="I20" i="10"/>
  <c r="G20" i="10"/>
  <c r="HX20" i="10"/>
  <c r="IW17" i="10"/>
  <c r="IS17" i="10"/>
  <c r="IQ17" i="10"/>
  <c r="IP17" i="10"/>
  <c r="IN17" i="10"/>
  <c r="IL17" i="10"/>
  <c r="II17" i="10"/>
  <c r="IH17" i="10"/>
  <c r="IF17" i="10"/>
  <c r="ID17" i="10"/>
  <c r="IB17" i="10"/>
  <c r="IA17" i="10"/>
  <c r="HS17" i="10"/>
  <c r="HR17" i="10"/>
  <c r="HP17" i="10"/>
  <c r="HN17" i="10"/>
  <c r="HK17" i="10"/>
  <c r="HJ17" i="10"/>
  <c r="HH17" i="10"/>
  <c r="HF17" i="10"/>
  <c r="HC17" i="10"/>
  <c r="HB17" i="10"/>
  <c r="GZ17" i="10"/>
  <c r="GX17" i="10"/>
  <c r="GV17" i="10"/>
  <c r="GU17" i="10"/>
  <c r="GM17" i="10"/>
  <c r="GL17" i="10"/>
  <c r="GJ17" i="10"/>
  <c r="GH17" i="10"/>
  <c r="GE17" i="10"/>
  <c r="GD17" i="10"/>
  <c r="GB17" i="10"/>
  <c r="FZ17" i="10"/>
  <c r="FW17" i="10"/>
  <c r="FV17" i="10"/>
  <c r="FT17" i="10"/>
  <c r="FR17" i="10"/>
  <c r="FO17" i="10"/>
  <c r="FN17" i="10"/>
  <c r="FL17" i="10"/>
  <c r="FJ17" i="10"/>
  <c r="FG17" i="10"/>
  <c r="FF17" i="10"/>
  <c r="FD17" i="10"/>
  <c r="FB17" i="10"/>
  <c r="EY17" i="10"/>
  <c r="EX17" i="10"/>
  <c r="EX18" i="10" s="1"/>
  <c r="EV17" i="10"/>
  <c r="EV18" i="10" s="1"/>
  <c r="ET17" i="10"/>
  <c r="ET18" i="10" s="1"/>
  <c r="EQ17" i="10"/>
  <c r="EP17" i="10"/>
  <c r="EN17" i="10"/>
  <c r="EL17" i="10"/>
  <c r="EI17" i="10"/>
  <c r="EH17" i="10"/>
  <c r="EF17" i="10"/>
  <c r="ED17" i="10"/>
  <c r="EA17" i="10"/>
  <c r="DZ17" i="10"/>
  <c r="DX17" i="10"/>
  <c r="DV17" i="10"/>
  <c r="DS17" i="10"/>
  <c r="DR17" i="10"/>
  <c r="DP17" i="10"/>
  <c r="DN17" i="10"/>
  <c r="DK17" i="10"/>
  <c r="DJ17" i="10"/>
  <c r="DH17" i="10"/>
  <c r="DF17" i="10"/>
  <c r="DC17" i="10"/>
  <c r="DB17" i="10"/>
  <c r="CZ17" i="10"/>
  <c r="CX17" i="10"/>
  <c r="CU17" i="10"/>
  <c r="CT17" i="10"/>
  <c r="CR17" i="10"/>
  <c r="CP17" i="10"/>
  <c r="CN17" i="10"/>
  <c r="CM17" i="10"/>
  <c r="CE17" i="10"/>
  <c r="CD17" i="10"/>
  <c r="CB17" i="10"/>
  <c r="BZ17" i="10"/>
  <c r="BW17" i="10"/>
  <c r="BV17" i="10"/>
  <c r="BT17" i="10"/>
  <c r="BR17" i="10"/>
  <c r="BO17" i="10"/>
  <c r="BN17" i="10"/>
  <c r="BL17" i="10"/>
  <c r="BJ17" i="10"/>
  <c r="BG17" i="10"/>
  <c r="BF17" i="10"/>
  <c r="BD17" i="10"/>
  <c r="BB17" i="10"/>
  <c r="AY17" i="10"/>
  <c r="AX17" i="10"/>
  <c r="AV17" i="10"/>
  <c r="AR17" i="10"/>
  <c r="AQ17" i="10"/>
  <c r="AI17" i="10"/>
  <c r="AH17" i="10"/>
  <c r="AF17" i="10"/>
  <c r="AD17" i="10"/>
  <c r="X17" i="10"/>
  <c r="AB17" i="10" s="1"/>
  <c r="W17" i="10"/>
  <c r="IU17" i="10" s="1"/>
  <c r="S17" i="10"/>
  <c r="R17" i="10"/>
  <c r="P17" i="10"/>
  <c r="N17" i="10"/>
  <c r="K17" i="10"/>
  <c r="J17" i="10"/>
  <c r="H17" i="10"/>
  <c r="IW16" i="10"/>
  <c r="IU16" i="10"/>
  <c r="IQ16" i="10"/>
  <c r="IP16" i="10"/>
  <c r="IN16" i="10"/>
  <c r="IL16" i="10"/>
  <c r="II16" i="10"/>
  <c r="IH16" i="10"/>
  <c r="IF16" i="10"/>
  <c r="ID16" i="10"/>
  <c r="IB16" i="10"/>
  <c r="IA16" i="10"/>
  <c r="HS16" i="10"/>
  <c r="HR16" i="10"/>
  <c r="HP16" i="10"/>
  <c r="HN16" i="10"/>
  <c r="HN18" i="10" s="1"/>
  <c r="HK16" i="10"/>
  <c r="HJ16" i="10"/>
  <c r="HH16" i="10"/>
  <c r="HF16" i="10"/>
  <c r="HC16" i="10"/>
  <c r="HB16" i="10"/>
  <c r="GZ16" i="10"/>
  <c r="GX16" i="10"/>
  <c r="GV16" i="10"/>
  <c r="GU16" i="10"/>
  <c r="GM16" i="10"/>
  <c r="GL16" i="10"/>
  <c r="GJ16" i="10"/>
  <c r="GH16" i="10"/>
  <c r="GE16" i="10"/>
  <c r="GD16" i="10"/>
  <c r="GB16" i="10"/>
  <c r="FZ16" i="10"/>
  <c r="FX16" i="10"/>
  <c r="FW16" i="10"/>
  <c r="FO16" i="10"/>
  <c r="FN16" i="10"/>
  <c r="FL16" i="10"/>
  <c r="FJ16" i="10"/>
  <c r="FG16" i="10"/>
  <c r="FF16" i="10"/>
  <c r="FD16" i="10"/>
  <c r="FB16" i="10"/>
  <c r="EZ16" i="10"/>
  <c r="EY16" i="10"/>
  <c r="EQ16" i="10"/>
  <c r="EP16" i="10"/>
  <c r="EN16" i="10"/>
  <c r="EL16" i="10"/>
  <c r="EI16" i="10"/>
  <c r="EH16" i="10"/>
  <c r="EF16" i="10"/>
  <c r="ED16" i="10"/>
  <c r="EA16" i="10"/>
  <c r="DZ16" i="10"/>
  <c r="DX16" i="10"/>
  <c r="DV16" i="10"/>
  <c r="DS16" i="10"/>
  <c r="DR16" i="10"/>
  <c r="DP16" i="10"/>
  <c r="DN16" i="10"/>
  <c r="DK16" i="10"/>
  <c r="DJ16" i="10"/>
  <c r="DH16" i="10"/>
  <c r="DF16" i="10"/>
  <c r="DC16" i="10"/>
  <c r="DB16" i="10"/>
  <c r="CZ16" i="10"/>
  <c r="CX16" i="10"/>
  <c r="CU16" i="10"/>
  <c r="CT16" i="10"/>
  <c r="CR16" i="10"/>
  <c r="CP16" i="10"/>
  <c r="CM16" i="10"/>
  <c r="CL16" i="10"/>
  <c r="CL18" i="10" s="1"/>
  <c r="CJ16" i="10"/>
  <c r="CJ18" i="10" s="1"/>
  <c r="CH16" i="10"/>
  <c r="CH18" i="10" s="1"/>
  <c r="CE16" i="10"/>
  <c r="CD16" i="10"/>
  <c r="CB16" i="10"/>
  <c r="BZ16" i="10"/>
  <c r="BW16" i="10"/>
  <c r="BV16" i="10"/>
  <c r="BT16" i="10"/>
  <c r="BR16" i="10"/>
  <c r="BO16" i="10"/>
  <c r="BN16" i="10"/>
  <c r="BL16" i="10"/>
  <c r="BJ16" i="10"/>
  <c r="BG16" i="10"/>
  <c r="BF16" i="10"/>
  <c r="BD16" i="10"/>
  <c r="BB16" i="10"/>
  <c r="AY16" i="10"/>
  <c r="AX16" i="10"/>
  <c r="AV16" i="10"/>
  <c r="AT16" i="10"/>
  <c r="AT18" i="10" s="1"/>
  <c r="AR16" i="10"/>
  <c r="AQ16" i="10"/>
  <c r="AJ16" i="10"/>
  <c r="AI16" i="10"/>
  <c r="V16" i="10"/>
  <c r="AB16" i="10" s="1"/>
  <c r="U16" i="10"/>
  <c r="AA16" i="10" s="1"/>
  <c r="S16" i="10"/>
  <c r="R16" i="10"/>
  <c r="P16" i="10"/>
  <c r="N16" i="10"/>
  <c r="K16" i="10"/>
  <c r="J16" i="10"/>
  <c r="H16" i="10"/>
  <c r="F16" i="10"/>
  <c r="IW15" i="10"/>
  <c r="IU15" i="10"/>
  <c r="IS15" i="10"/>
  <c r="IQ15" i="10"/>
  <c r="IP15" i="10"/>
  <c r="IN15" i="10"/>
  <c r="IL15" i="10"/>
  <c r="II15" i="10"/>
  <c r="II18" i="10" s="1"/>
  <c r="IH15" i="10"/>
  <c r="IF15" i="10"/>
  <c r="ID15" i="10"/>
  <c r="IB15" i="10"/>
  <c r="IA15" i="10"/>
  <c r="HT15" i="10"/>
  <c r="HS15" i="10"/>
  <c r="HL15" i="10"/>
  <c r="HK15" i="10"/>
  <c r="HC15" i="10"/>
  <c r="HB15" i="10"/>
  <c r="GZ15" i="10"/>
  <c r="GX15" i="10"/>
  <c r="GV15" i="10"/>
  <c r="GU15" i="10"/>
  <c r="GM15" i="10"/>
  <c r="GL15" i="10"/>
  <c r="GJ15" i="10"/>
  <c r="GH15" i="10"/>
  <c r="GE15" i="10"/>
  <c r="GD15" i="10"/>
  <c r="GB15" i="10"/>
  <c r="FZ15" i="10"/>
  <c r="FX15" i="10"/>
  <c r="FW15" i="10"/>
  <c r="FO15" i="10"/>
  <c r="FN15" i="10"/>
  <c r="FL15" i="10"/>
  <c r="FJ15" i="10"/>
  <c r="FG15" i="10"/>
  <c r="FF15" i="10"/>
  <c r="FD15" i="10"/>
  <c r="FB15" i="10"/>
  <c r="EZ15" i="10"/>
  <c r="EY15" i="10"/>
  <c r="EQ15" i="10"/>
  <c r="EP15" i="10"/>
  <c r="EN15" i="10"/>
  <c r="EL15" i="10"/>
  <c r="EI15" i="10"/>
  <c r="EH15" i="10"/>
  <c r="EF15" i="10"/>
  <c r="ED15" i="10"/>
  <c r="EA15" i="10"/>
  <c r="DZ15" i="10"/>
  <c r="DX15" i="10"/>
  <c r="DV15" i="10"/>
  <c r="DS15" i="10"/>
  <c r="DR15" i="10"/>
  <c r="DP15" i="10"/>
  <c r="DN15" i="10"/>
  <c r="DK15" i="10"/>
  <c r="DJ15" i="10"/>
  <c r="DH15" i="10"/>
  <c r="DF15" i="10"/>
  <c r="DC15" i="10"/>
  <c r="DB15" i="10"/>
  <c r="CZ15" i="10"/>
  <c r="CX15" i="10"/>
  <c r="CU15" i="10"/>
  <c r="CT15" i="10"/>
  <c r="CR15" i="10"/>
  <c r="CP15" i="10"/>
  <c r="CN15" i="10"/>
  <c r="CM15" i="10"/>
  <c r="CE15" i="10"/>
  <c r="CD15" i="10"/>
  <c r="CB15" i="10"/>
  <c r="BZ15" i="10"/>
  <c r="BW15" i="10"/>
  <c r="BV15" i="10"/>
  <c r="BT15" i="10"/>
  <c r="BR15" i="10"/>
  <c r="BO15" i="10"/>
  <c r="BN15" i="10"/>
  <c r="BL15" i="10"/>
  <c r="BJ15" i="10"/>
  <c r="BG15" i="10"/>
  <c r="BF15" i="10"/>
  <c r="BD15" i="10"/>
  <c r="BB15" i="10"/>
  <c r="BB18" i="10" s="1"/>
  <c r="AZ15" i="10"/>
  <c r="AY15" i="10"/>
  <c r="AR15" i="10"/>
  <c r="AQ15" i="10"/>
  <c r="AI15" i="10"/>
  <c r="AH15" i="10"/>
  <c r="AH18" i="10" s="1"/>
  <c r="AF15" i="10"/>
  <c r="AF18" i="10" s="1"/>
  <c r="AD15" i="10"/>
  <c r="AD18" i="10" s="1"/>
  <c r="AA15" i="10"/>
  <c r="Z15" i="10"/>
  <c r="Z18" i="10" s="1"/>
  <c r="X15" i="10"/>
  <c r="V15" i="10"/>
  <c r="S15" i="10"/>
  <c r="R15" i="10"/>
  <c r="P15" i="10"/>
  <c r="N15" i="10"/>
  <c r="K15" i="10"/>
  <c r="J15" i="10"/>
  <c r="H15" i="10"/>
  <c r="F15" i="10"/>
  <c r="IW14" i="10"/>
  <c r="IQ14" i="10"/>
  <c r="IP14" i="10"/>
  <c r="IN14" i="10"/>
  <c r="IL14" i="10"/>
  <c r="IH14" i="10"/>
  <c r="IF14" i="10"/>
  <c r="ID14" i="10"/>
  <c r="HT14" i="10"/>
  <c r="HS14" i="10"/>
  <c r="HL14" i="10"/>
  <c r="HK14" i="10"/>
  <c r="HC14" i="10"/>
  <c r="HB14" i="10"/>
  <c r="GZ14" i="10"/>
  <c r="GX14" i="10"/>
  <c r="GU14" i="10"/>
  <c r="GP14" i="10"/>
  <c r="GV14" i="10" s="1"/>
  <c r="GM14" i="10"/>
  <c r="GL14" i="10"/>
  <c r="GJ14" i="10"/>
  <c r="GH14" i="10"/>
  <c r="GE14" i="10"/>
  <c r="GD14" i="10"/>
  <c r="GB14" i="10"/>
  <c r="FZ14" i="10"/>
  <c r="FW14" i="10"/>
  <c r="FV14" i="10"/>
  <c r="FT14" i="10"/>
  <c r="FR14" i="10"/>
  <c r="FO14" i="10"/>
  <c r="FN14" i="10"/>
  <c r="FL14" i="10"/>
  <c r="FJ14" i="10"/>
  <c r="FG14" i="10"/>
  <c r="FF14" i="10"/>
  <c r="FD14" i="10"/>
  <c r="FB14" i="10"/>
  <c r="EZ14" i="10"/>
  <c r="EY14" i="10"/>
  <c r="EQ14" i="10"/>
  <c r="EP14" i="10"/>
  <c r="EN14" i="10"/>
  <c r="EL14" i="10"/>
  <c r="EI14" i="10"/>
  <c r="EH14" i="10"/>
  <c r="EF14" i="10"/>
  <c r="ED14" i="10"/>
  <c r="EA14" i="10"/>
  <c r="DZ14" i="10"/>
  <c r="DX14" i="10"/>
  <c r="DV14" i="10"/>
  <c r="DS14" i="10"/>
  <c r="DR14" i="10"/>
  <c r="DP14" i="10"/>
  <c r="DN14" i="10"/>
  <c r="DK14" i="10"/>
  <c r="DJ14" i="10"/>
  <c r="DH14" i="10"/>
  <c r="DF14" i="10"/>
  <c r="DC14" i="10"/>
  <c r="DB14" i="10"/>
  <c r="CZ14" i="10"/>
  <c r="CX14" i="10"/>
  <c r="CU14" i="10"/>
  <c r="CT14" i="10"/>
  <c r="CR14" i="10"/>
  <c r="CP14" i="10"/>
  <c r="CN14" i="10"/>
  <c r="CM14" i="10"/>
  <c r="CE14" i="10"/>
  <c r="CD14" i="10"/>
  <c r="CB14" i="10"/>
  <c r="BZ14" i="10"/>
  <c r="BW14" i="10"/>
  <c r="BV14" i="10"/>
  <c r="BT14" i="10"/>
  <c r="BR14" i="10"/>
  <c r="BO14" i="10"/>
  <c r="BN14" i="10"/>
  <c r="BL14" i="10"/>
  <c r="BJ14" i="10"/>
  <c r="BG14" i="10"/>
  <c r="BF14" i="10"/>
  <c r="BD14" i="10"/>
  <c r="AZ14" i="10"/>
  <c r="AY14" i="10"/>
  <c r="AR14" i="10"/>
  <c r="AQ14" i="10"/>
  <c r="AJ14" i="10"/>
  <c r="AI14" i="10"/>
  <c r="X14" i="10"/>
  <c r="W14" i="10"/>
  <c r="IU14" i="10" s="1"/>
  <c r="V14" i="10"/>
  <c r="U14" i="10"/>
  <c r="IS14" i="10" s="1"/>
  <c r="S14" i="10"/>
  <c r="R14" i="10"/>
  <c r="P14" i="10"/>
  <c r="N14" i="10"/>
  <c r="K14" i="10"/>
  <c r="J14" i="10"/>
  <c r="H14" i="10"/>
  <c r="F14" i="10"/>
  <c r="IO12" i="10"/>
  <c r="IM12" i="10"/>
  <c r="IK12" i="10"/>
  <c r="IG12" i="10"/>
  <c r="IE12" i="10"/>
  <c r="IC12" i="10"/>
  <c r="HY12" i="10"/>
  <c r="HW12" i="10"/>
  <c r="HU12" i="10"/>
  <c r="HQ12" i="10"/>
  <c r="HO12" i="10"/>
  <c r="HM12" i="10"/>
  <c r="HI12" i="10"/>
  <c r="HG12" i="10"/>
  <c r="HE12" i="10"/>
  <c r="HA12" i="10"/>
  <c r="GY12" i="10"/>
  <c r="GW12" i="10"/>
  <c r="GS12" i="10"/>
  <c r="GQ12" i="10"/>
  <c r="GO12" i="10"/>
  <c r="GK12" i="10"/>
  <c r="GI12" i="10"/>
  <c r="GG12" i="10"/>
  <c r="GC12" i="10"/>
  <c r="GA12" i="10"/>
  <c r="FZ12" i="10"/>
  <c r="FY12" i="10"/>
  <c r="FU12" i="10"/>
  <c r="FS12" i="10"/>
  <c r="FQ12" i="10"/>
  <c r="FM12" i="10"/>
  <c r="FK12" i="10"/>
  <c r="FI12" i="10"/>
  <c r="FE12" i="10"/>
  <c r="FC12" i="10"/>
  <c r="FA12" i="10"/>
  <c r="EW12" i="10"/>
  <c r="EU12" i="10"/>
  <c r="ES12" i="10"/>
  <c r="EO12" i="10"/>
  <c r="EM12" i="10"/>
  <c r="EK12" i="10"/>
  <c r="EG12" i="10"/>
  <c r="EE12" i="10"/>
  <c r="EC12" i="10"/>
  <c r="DY12" i="10"/>
  <c r="DW12" i="10"/>
  <c r="DU12" i="10"/>
  <c r="DQ12" i="10"/>
  <c r="DO12" i="10"/>
  <c r="DM12" i="10"/>
  <c r="DI12" i="10"/>
  <c r="DG12" i="10"/>
  <c r="DE12" i="10"/>
  <c r="DA12" i="10"/>
  <c r="CY12" i="10"/>
  <c r="CW12" i="10"/>
  <c r="CS12" i="10"/>
  <c r="CQ12" i="10"/>
  <c r="CO12" i="10"/>
  <c r="CK12" i="10"/>
  <c r="CI12" i="10"/>
  <c r="CG12" i="10"/>
  <c r="CC12" i="10"/>
  <c r="CA12" i="10"/>
  <c r="BY12" i="10"/>
  <c r="BU12" i="10"/>
  <c r="BS12" i="10"/>
  <c r="BQ12" i="10"/>
  <c r="BM12" i="10"/>
  <c r="BK12" i="10"/>
  <c r="BI12" i="10"/>
  <c r="BE12" i="10"/>
  <c r="BC12" i="10"/>
  <c r="BA12" i="10"/>
  <c r="AW12" i="10"/>
  <c r="AU12" i="10"/>
  <c r="AS12" i="10"/>
  <c r="AO12" i="10"/>
  <c r="AM12" i="10"/>
  <c r="AK12" i="10"/>
  <c r="AG12" i="10"/>
  <c r="AE12" i="10"/>
  <c r="AC12" i="10"/>
  <c r="Y12" i="10"/>
  <c r="W12" i="10"/>
  <c r="U12" i="10"/>
  <c r="Q12" i="10"/>
  <c r="O12" i="10"/>
  <c r="M12" i="10"/>
  <c r="I12" i="10"/>
  <c r="G12" i="10"/>
  <c r="E12" i="10"/>
  <c r="IW11" i="10"/>
  <c r="IU11" i="10"/>
  <c r="IS11" i="10"/>
  <c r="IQ11" i="10"/>
  <c r="IQ12" i="10" s="1"/>
  <c r="IP11" i="10"/>
  <c r="IP12" i="10" s="1"/>
  <c r="IN11" i="10"/>
  <c r="IN12" i="10" s="1"/>
  <c r="IL11" i="10"/>
  <c r="IL12" i="10" s="1"/>
  <c r="II11" i="10"/>
  <c r="IH11" i="10"/>
  <c r="IH12" i="10" s="1"/>
  <c r="IF11" i="10"/>
  <c r="IF12" i="10" s="1"/>
  <c r="ID11" i="10"/>
  <c r="ID12" i="10" s="1"/>
  <c r="IA11" i="10"/>
  <c r="IA12" i="10" s="1"/>
  <c r="HZ11" i="10"/>
  <c r="HZ12" i="10" s="1"/>
  <c r="HX11" i="10"/>
  <c r="HX12" i="10" s="1"/>
  <c r="HV11" i="10"/>
  <c r="HV12" i="10" s="1"/>
  <c r="HS11" i="10"/>
  <c r="HS12" i="10" s="1"/>
  <c r="HR11" i="10"/>
  <c r="HR12" i="10" s="1"/>
  <c r="HP11" i="10"/>
  <c r="HP12" i="10" s="1"/>
  <c r="HN11" i="10"/>
  <c r="HN12" i="10" s="1"/>
  <c r="HK11" i="10"/>
  <c r="HK12" i="10" s="1"/>
  <c r="HJ11" i="10"/>
  <c r="HJ12" i="10" s="1"/>
  <c r="HH11" i="10"/>
  <c r="HH12" i="10" s="1"/>
  <c r="HF11" i="10"/>
  <c r="HF12" i="10" s="1"/>
  <c r="HC11" i="10"/>
  <c r="HC12" i="10" s="1"/>
  <c r="HB11" i="10"/>
  <c r="HB12" i="10" s="1"/>
  <c r="GZ11" i="10"/>
  <c r="GZ12" i="10" s="1"/>
  <c r="GX11" i="10"/>
  <c r="GU11" i="10"/>
  <c r="GT11" i="10"/>
  <c r="GT12" i="10" s="1"/>
  <c r="GR11" i="10"/>
  <c r="GR12" i="10" s="1"/>
  <c r="GP11" i="10"/>
  <c r="GM11" i="10"/>
  <c r="GM12" i="10" s="1"/>
  <c r="GL11" i="10"/>
  <c r="GL12" i="10" s="1"/>
  <c r="GJ11" i="10"/>
  <c r="GJ12" i="10" s="1"/>
  <c r="GH11" i="10"/>
  <c r="GH12" i="10" s="1"/>
  <c r="GE11" i="10"/>
  <c r="GE12" i="10" s="1"/>
  <c r="GD11" i="10"/>
  <c r="GD12" i="10" s="1"/>
  <c r="GB11" i="10"/>
  <c r="GB12" i="10" s="1"/>
  <c r="FW11" i="10"/>
  <c r="FW12" i="10" s="1"/>
  <c r="FV11" i="10"/>
  <c r="FT11" i="10"/>
  <c r="FT12" i="10" s="1"/>
  <c r="FR11" i="10"/>
  <c r="FR12" i="10" s="1"/>
  <c r="FO11" i="10"/>
  <c r="FO12" i="10" s="1"/>
  <c r="FN11" i="10"/>
  <c r="FN12" i="10" s="1"/>
  <c r="FL11" i="10"/>
  <c r="FL12" i="10" s="1"/>
  <c r="FJ11" i="10"/>
  <c r="FJ12" i="10" s="1"/>
  <c r="FG11" i="10"/>
  <c r="FG12" i="10" s="1"/>
  <c r="FF11" i="10"/>
  <c r="FF12" i="10" s="1"/>
  <c r="FD11" i="10"/>
  <c r="FD12" i="10" s="1"/>
  <c r="FB11" i="10"/>
  <c r="FB12" i="10" s="1"/>
  <c r="EY11" i="10"/>
  <c r="EY12" i="10" s="1"/>
  <c r="EX11" i="10"/>
  <c r="EX12" i="10" s="1"/>
  <c r="EV11" i="10"/>
  <c r="EV12" i="10" s="1"/>
  <c r="ET11" i="10"/>
  <c r="ET12" i="10" s="1"/>
  <c r="EQ11" i="10"/>
  <c r="EP11" i="10"/>
  <c r="EP12" i="10" s="1"/>
  <c r="EN11" i="10"/>
  <c r="EN12" i="10" s="1"/>
  <c r="EL11" i="10"/>
  <c r="EI11" i="10"/>
  <c r="EI12" i="10" s="1"/>
  <c r="EH11" i="10"/>
  <c r="EH12" i="10" s="1"/>
  <c r="EF11" i="10"/>
  <c r="EF12" i="10" s="1"/>
  <c r="ED11" i="10"/>
  <c r="ED12" i="10" s="1"/>
  <c r="EA11" i="10"/>
  <c r="EA12" i="10" s="1"/>
  <c r="DZ11" i="10"/>
  <c r="DZ12" i="10" s="1"/>
  <c r="DX11" i="10"/>
  <c r="DX12" i="10" s="1"/>
  <c r="DV11" i="10"/>
  <c r="DV12" i="10" s="1"/>
  <c r="DS11" i="10"/>
  <c r="DS12" i="10" s="1"/>
  <c r="DR11" i="10"/>
  <c r="DR12" i="10" s="1"/>
  <c r="DP11" i="10"/>
  <c r="DP12" i="10" s="1"/>
  <c r="DN11" i="10"/>
  <c r="DN12" i="10" s="1"/>
  <c r="DK11" i="10"/>
  <c r="DK12" i="10" s="1"/>
  <c r="DJ11" i="10"/>
  <c r="DH11" i="10"/>
  <c r="DH12" i="10" s="1"/>
  <c r="DF11" i="10"/>
  <c r="DF12" i="10" s="1"/>
  <c r="DC11" i="10"/>
  <c r="DC12" i="10" s="1"/>
  <c r="DB11" i="10"/>
  <c r="DB12" i="10" s="1"/>
  <c r="CZ11" i="10"/>
  <c r="CZ12" i="10" s="1"/>
  <c r="CX11" i="10"/>
  <c r="CX12" i="10" s="1"/>
  <c r="CU11" i="10"/>
  <c r="CU12" i="10" s="1"/>
  <c r="CT11" i="10"/>
  <c r="CT12" i="10" s="1"/>
  <c r="CR11" i="10"/>
  <c r="CR12" i="10" s="1"/>
  <c r="CP11" i="10"/>
  <c r="CP12" i="10" s="1"/>
  <c r="CM11" i="10"/>
  <c r="CM12" i="10" s="1"/>
  <c r="CL11" i="10"/>
  <c r="CL12" i="10" s="1"/>
  <c r="CJ11" i="10"/>
  <c r="CJ12" i="10" s="1"/>
  <c r="CH11" i="10"/>
  <c r="CH12" i="10" s="1"/>
  <c r="CE11" i="10"/>
  <c r="CE12" i="10" s="1"/>
  <c r="CD11" i="10"/>
  <c r="CD12" i="10" s="1"/>
  <c r="CB11" i="10"/>
  <c r="CB12" i="10" s="1"/>
  <c r="BZ11" i="10"/>
  <c r="BZ12" i="10" s="1"/>
  <c r="BW11" i="10"/>
  <c r="BW12" i="10" s="1"/>
  <c r="BV11" i="10"/>
  <c r="BV12" i="10" s="1"/>
  <c r="BT11" i="10"/>
  <c r="BT12" i="10" s="1"/>
  <c r="BR11" i="10"/>
  <c r="BR12" i="10" s="1"/>
  <c r="BO11" i="10"/>
  <c r="BO12" i="10" s="1"/>
  <c r="BN11" i="10"/>
  <c r="BN12" i="10" s="1"/>
  <c r="BL11" i="10"/>
  <c r="BL12" i="10" s="1"/>
  <c r="BJ11" i="10"/>
  <c r="BJ12" i="10" s="1"/>
  <c r="BG11" i="10"/>
  <c r="BF11" i="10"/>
  <c r="BF12" i="10" s="1"/>
  <c r="BD11" i="10"/>
  <c r="BD12" i="10" s="1"/>
  <c r="BB11" i="10"/>
  <c r="BB12" i="10" s="1"/>
  <c r="AY11" i="10"/>
  <c r="AY12" i="10" s="1"/>
  <c r="AX11" i="10"/>
  <c r="AV11" i="10"/>
  <c r="AV12" i="10" s="1"/>
  <c r="AT11" i="10"/>
  <c r="AT12" i="10" s="1"/>
  <c r="AQ11" i="10"/>
  <c r="AQ12" i="10" s="1"/>
  <c r="AP11" i="10"/>
  <c r="AP12" i="10" s="1"/>
  <c r="AN11" i="10"/>
  <c r="AN12" i="10" s="1"/>
  <c r="AL11" i="10"/>
  <c r="AL12" i="10" s="1"/>
  <c r="AI11" i="10"/>
  <c r="AI12" i="10" s="1"/>
  <c r="AH11" i="10"/>
  <c r="AH12" i="10" s="1"/>
  <c r="AF11" i="10"/>
  <c r="AF12" i="10" s="1"/>
  <c r="AD11" i="10"/>
  <c r="AA11" i="10"/>
  <c r="AA12" i="10" s="1"/>
  <c r="Z11" i="10"/>
  <c r="Z12" i="10" s="1"/>
  <c r="X11" i="10"/>
  <c r="V11" i="10"/>
  <c r="V12" i="10" s="1"/>
  <c r="S11" i="10"/>
  <c r="S12" i="10" s="1"/>
  <c r="R11" i="10"/>
  <c r="P11" i="10"/>
  <c r="N11" i="10"/>
  <c r="K11" i="10"/>
  <c r="J11" i="10"/>
  <c r="J12" i="10" s="1"/>
  <c r="H11" i="10"/>
  <c r="H12" i="10" s="1"/>
  <c r="F11" i="10"/>
  <c r="IX10" i="10"/>
  <c r="IW10" i="10"/>
  <c r="IV10" i="10"/>
  <c r="IU10" i="10"/>
  <c r="IT10" i="10"/>
  <c r="IS10" i="10"/>
  <c r="IJ10" i="10"/>
  <c r="II10" i="10"/>
  <c r="BH10" i="10"/>
  <c r="BG10" i="10"/>
  <c r="IX9" i="10"/>
  <c r="IW9" i="10"/>
  <c r="IV9" i="10"/>
  <c r="IU9" i="10"/>
  <c r="IT9" i="10"/>
  <c r="IS9" i="10"/>
  <c r="IJ9" i="10"/>
  <c r="II9" i="10"/>
  <c r="GV9" i="10"/>
  <c r="GU9" i="10"/>
  <c r="ER9" i="10"/>
  <c r="EQ9" i="10"/>
  <c r="IW8" i="10"/>
  <c r="IU8" i="10"/>
  <c r="IS8" i="10"/>
  <c r="IQ8" i="10"/>
  <c r="IP8" i="10"/>
  <c r="IN8" i="10"/>
  <c r="IL8" i="10"/>
  <c r="II8" i="10"/>
  <c r="IH8" i="10"/>
  <c r="IF8" i="10"/>
  <c r="ID8" i="10"/>
  <c r="IA8" i="10"/>
  <c r="HZ8" i="10"/>
  <c r="HX8" i="10"/>
  <c r="HV8" i="10"/>
  <c r="HS8" i="10"/>
  <c r="HR8" i="10"/>
  <c r="HP8" i="10"/>
  <c r="HN8" i="10"/>
  <c r="HK8" i="10"/>
  <c r="HJ8" i="10"/>
  <c r="HH8" i="10"/>
  <c r="HF8" i="10"/>
  <c r="HC8" i="10"/>
  <c r="HB8" i="10"/>
  <c r="GZ8" i="10"/>
  <c r="GX8" i="10"/>
  <c r="GU8" i="10"/>
  <c r="GT8" i="10"/>
  <c r="GR8" i="10"/>
  <c r="GP8" i="10"/>
  <c r="GM8" i="10"/>
  <c r="GL8" i="10"/>
  <c r="GJ8" i="10"/>
  <c r="GH8" i="10"/>
  <c r="GE8" i="10"/>
  <c r="GD8" i="10"/>
  <c r="GB8" i="10"/>
  <c r="FZ8" i="10"/>
  <c r="FW8" i="10"/>
  <c r="FV8" i="10"/>
  <c r="FT8" i="10"/>
  <c r="FR8" i="10"/>
  <c r="FO8" i="10"/>
  <c r="FL8" i="10"/>
  <c r="FJ8" i="10"/>
  <c r="FG8" i="10"/>
  <c r="FD8" i="10"/>
  <c r="FB8" i="10"/>
  <c r="EY8" i="10"/>
  <c r="EX8" i="10"/>
  <c r="EV8" i="10"/>
  <c r="ET8" i="10"/>
  <c r="EQ8" i="10"/>
  <c r="EP8" i="10"/>
  <c r="EN8" i="10"/>
  <c r="EL8" i="10"/>
  <c r="EI8" i="10"/>
  <c r="EH8" i="10"/>
  <c r="EF8" i="10"/>
  <c r="ED8" i="10"/>
  <c r="EB8" i="10"/>
  <c r="EA8" i="10"/>
  <c r="DT8" i="10"/>
  <c r="DS8" i="10"/>
  <c r="DL8" i="10"/>
  <c r="DK8" i="10"/>
  <c r="DD8" i="10"/>
  <c r="DC8" i="10"/>
  <c r="CV8" i="10"/>
  <c r="CU8" i="10"/>
  <c r="CM8" i="10"/>
  <c r="CL8" i="10"/>
  <c r="CJ8" i="10"/>
  <c r="CH8" i="10"/>
  <c r="CE8" i="10"/>
  <c r="CD8" i="10"/>
  <c r="CB8" i="10"/>
  <c r="BZ8" i="10"/>
  <c r="BX8" i="10"/>
  <c r="BW8" i="10"/>
  <c r="BP8" i="10"/>
  <c r="BO8" i="10"/>
  <c r="BG8" i="10"/>
  <c r="BD8" i="10"/>
  <c r="BB8" i="10"/>
  <c r="AY8" i="10"/>
  <c r="AX8" i="10"/>
  <c r="AV8" i="10"/>
  <c r="AT8" i="10"/>
  <c r="AR8" i="10"/>
  <c r="AQ8" i="10"/>
  <c r="AI8" i="10"/>
  <c r="AH8" i="10"/>
  <c r="AF8" i="10"/>
  <c r="AD8" i="10"/>
  <c r="AA8" i="10"/>
  <c r="Z8" i="10"/>
  <c r="X8" i="10"/>
  <c r="V8" i="10"/>
  <c r="S8" i="10"/>
  <c r="R8" i="10"/>
  <c r="P8" i="10"/>
  <c r="N8" i="10"/>
  <c r="K8" i="10"/>
  <c r="J8" i="10"/>
  <c r="H8" i="10"/>
  <c r="F8" i="10"/>
  <c r="P18" i="10" l="1"/>
  <c r="DC18" i="10"/>
  <c r="DS18" i="10"/>
  <c r="GE26" i="10"/>
  <c r="HK26" i="10"/>
  <c r="HF18" i="10"/>
  <c r="AP20" i="10"/>
  <c r="BR18" i="10"/>
  <c r="CM18" i="10"/>
  <c r="DB18" i="10"/>
  <c r="DR18" i="10"/>
  <c r="EH18" i="10"/>
  <c r="FB18" i="10"/>
  <c r="IH18" i="10"/>
  <c r="BG26" i="10"/>
  <c r="BW26" i="10"/>
  <c r="CM26" i="10"/>
  <c r="IW22" i="10"/>
  <c r="GL26" i="10"/>
  <c r="HB26" i="10"/>
  <c r="FW26" i="10"/>
  <c r="GM26" i="10"/>
  <c r="HC26" i="10"/>
  <c r="II26" i="10"/>
  <c r="V18" i="10"/>
  <c r="BJ18" i="10"/>
  <c r="BZ18" i="10"/>
  <c r="CT18" i="10"/>
  <c r="DJ18" i="10"/>
  <c r="DZ18" i="10"/>
  <c r="EP18" i="10"/>
  <c r="FJ18" i="10"/>
  <c r="FJ20" i="10" s="1"/>
  <c r="IA18" i="10"/>
  <c r="Q37" i="10"/>
  <c r="Q39" i="10" s="1"/>
  <c r="BK37" i="10"/>
  <c r="BK39" i="10" s="1"/>
  <c r="CG37" i="10"/>
  <c r="CG39" i="10" s="1"/>
  <c r="DA37" i="10"/>
  <c r="DA39" i="10" s="1"/>
  <c r="DW37" i="10"/>
  <c r="DW39" i="10" s="1"/>
  <c r="ES37" i="10"/>
  <c r="ES39" i="10" s="1"/>
  <c r="FM37" i="10"/>
  <c r="FM39" i="10" s="1"/>
  <c r="GI37" i="10"/>
  <c r="GI39" i="10" s="1"/>
  <c r="HE37" i="10"/>
  <c r="HE39" i="10" s="1"/>
  <c r="HY37" i="10"/>
  <c r="HY39" i="10" s="1"/>
  <c r="H18" i="10"/>
  <c r="BD18" i="10"/>
  <c r="BT18" i="10"/>
  <c r="GB26" i="10"/>
  <c r="GR26" i="10"/>
  <c r="AS37" i="10"/>
  <c r="AS39" i="10" s="1"/>
  <c r="BM37" i="10"/>
  <c r="BM39" i="10" s="1"/>
  <c r="CI37" i="10"/>
  <c r="CI39" i="10" s="1"/>
  <c r="DE37" i="10"/>
  <c r="DE39" i="10" s="1"/>
  <c r="DY37" i="10"/>
  <c r="DY39" i="10" s="1"/>
  <c r="EU37" i="10"/>
  <c r="EU39" i="10" s="1"/>
  <c r="FQ37" i="10"/>
  <c r="FQ39" i="10" s="1"/>
  <c r="GK37" i="10"/>
  <c r="GK39" i="10" s="1"/>
  <c r="HG37" i="10"/>
  <c r="HG39" i="10" s="1"/>
  <c r="IC37" i="10"/>
  <c r="IC39" i="10" s="1"/>
  <c r="AU37" i="10"/>
  <c r="AU39" i="10" s="1"/>
  <c r="BQ37" i="10"/>
  <c r="BQ39" i="10" s="1"/>
  <c r="CK37" i="10"/>
  <c r="CK39" i="10" s="1"/>
  <c r="DG37" i="10"/>
  <c r="DG39" i="10" s="1"/>
  <c r="EC37" i="10"/>
  <c r="EC39" i="10" s="1"/>
  <c r="EW37" i="10"/>
  <c r="EW39" i="10" s="1"/>
  <c r="FS37" i="10"/>
  <c r="FS39" i="10" s="1"/>
  <c r="GO37" i="10"/>
  <c r="GO39" i="10" s="1"/>
  <c r="HI37" i="10"/>
  <c r="HI39" i="10" s="1"/>
  <c r="IE37" i="10"/>
  <c r="IE39" i="10" s="1"/>
  <c r="AM37" i="10"/>
  <c r="AM39" i="10" s="1"/>
  <c r="AO37" i="10"/>
  <c r="AO39" i="10" s="1"/>
  <c r="BV34" i="10"/>
  <c r="CL34" i="10"/>
  <c r="CX34" i="10"/>
  <c r="Y37" i="10"/>
  <c r="Y39" i="10" s="1"/>
  <c r="AW37" i="10"/>
  <c r="AW39" i="10" s="1"/>
  <c r="BS37" i="10"/>
  <c r="BS39" i="10" s="1"/>
  <c r="CO37" i="10"/>
  <c r="CO39" i="10" s="1"/>
  <c r="DI37" i="10"/>
  <c r="DI39" i="10" s="1"/>
  <c r="EE37" i="10"/>
  <c r="EE39" i="10" s="1"/>
  <c r="FA37" i="10"/>
  <c r="FA39" i="10" s="1"/>
  <c r="FU37" i="10"/>
  <c r="FU39" i="10" s="1"/>
  <c r="GQ37" i="10"/>
  <c r="GQ39" i="10" s="1"/>
  <c r="IG37" i="10"/>
  <c r="IG39" i="10" s="1"/>
  <c r="AV18" i="10"/>
  <c r="K26" i="10"/>
  <c r="AA26" i="10"/>
  <c r="AQ26" i="10"/>
  <c r="G37" i="10"/>
  <c r="G39" i="10" s="1"/>
  <c r="AC37" i="10"/>
  <c r="AC39" i="10" s="1"/>
  <c r="BA37" i="10"/>
  <c r="BA39" i="10" s="1"/>
  <c r="BU37" i="10"/>
  <c r="BU39" i="10" s="1"/>
  <c r="CQ37" i="10"/>
  <c r="CQ39" i="10" s="1"/>
  <c r="DM37" i="10"/>
  <c r="DM39" i="10" s="1"/>
  <c r="EG37" i="10"/>
  <c r="EG39" i="10" s="1"/>
  <c r="FC37" i="10"/>
  <c r="FC39" i="10" s="1"/>
  <c r="FY37" i="10"/>
  <c r="FY39" i="10" s="1"/>
  <c r="GS37" i="10"/>
  <c r="GS39" i="10" s="1"/>
  <c r="HO37" i="10"/>
  <c r="HO39" i="10" s="1"/>
  <c r="IK37" i="10"/>
  <c r="IK39" i="10" s="1"/>
  <c r="IB18" i="10"/>
  <c r="DH26" i="10"/>
  <c r="DX26" i="10"/>
  <c r="IF26" i="10"/>
  <c r="I37" i="10"/>
  <c r="I39" i="10" s="1"/>
  <c r="AE37" i="10"/>
  <c r="AE39" i="10" s="1"/>
  <c r="BC37" i="10"/>
  <c r="BC39" i="10" s="1"/>
  <c r="BY37" i="10"/>
  <c r="BY39" i="10" s="1"/>
  <c r="CS37" i="10"/>
  <c r="CS39" i="10" s="1"/>
  <c r="DO37" i="10"/>
  <c r="DO39" i="10" s="1"/>
  <c r="EK37" i="10"/>
  <c r="EK39" i="10" s="1"/>
  <c r="FE37" i="10"/>
  <c r="FE39" i="10" s="1"/>
  <c r="GA37" i="10"/>
  <c r="GA39" i="10" s="1"/>
  <c r="GW37" i="10"/>
  <c r="GW39" i="10" s="1"/>
  <c r="IM37" i="10"/>
  <c r="IM39" i="10" s="1"/>
  <c r="M37" i="10"/>
  <c r="M39" i="10" s="1"/>
  <c r="AG37" i="10"/>
  <c r="AG39" i="10" s="1"/>
  <c r="BE37" i="10"/>
  <c r="BE39" i="10" s="1"/>
  <c r="CA37" i="10"/>
  <c r="CA39" i="10" s="1"/>
  <c r="CW37" i="10"/>
  <c r="CW39" i="10" s="1"/>
  <c r="DQ37" i="10"/>
  <c r="DQ39" i="10" s="1"/>
  <c r="EM37" i="10"/>
  <c r="EM39" i="10" s="1"/>
  <c r="FI37" i="10"/>
  <c r="FI39" i="10" s="1"/>
  <c r="GC37" i="10"/>
  <c r="GC39" i="10" s="1"/>
  <c r="GY37" i="10"/>
  <c r="GY39" i="10" s="1"/>
  <c r="HU37" i="10"/>
  <c r="HU39" i="10" s="1"/>
  <c r="HR18" i="10"/>
  <c r="O37" i="10"/>
  <c r="O39" i="10" s="1"/>
  <c r="AK37" i="10"/>
  <c r="AK39" i="10" s="1"/>
  <c r="BI37" i="10"/>
  <c r="BI39" i="10" s="1"/>
  <c r="CC37" i="10"/>
  <c r="CC39" i="10" s="1"/>
  <c r="CY37" i="10"/>
  <c r="CY39" i="10" s="1"/>
  <c r="DU37" i="10"/>
  <c r="DU39" i="10" s="1"/>
  <c r="EO37" i="10"/>
  <c r="EO39" i="10" s="1"/>
  <c r="FK37" i="10"/>
  <c r="FK39" i="10" s="1"/>
  <c r="GG37" i="10"/>
  <c r="GG39" i="10" s="1"/>
  <c r="HA37" i="10"/>
  <c r="HA39" i="10" s="1"/>
  <c r="HW37" i="10"/>
  <c r="HW39" i="10" s="1"/>
  <c r="E37" i="10"/>
  <c r="E39" i="10" s="1"/>
  <c r="J18" i="10"/>
  <c r="AY18" i="10"/>
  <c r="BN18" i="10"/>
  <c r="CD18" i="10"/>
  <c r="CX18" i="10"/>
  <c r="DN18" i="10"/>
  <c r="DN20" i="10" s="1"/>
  <c r="ED18" i="10"/>
  <c r="EY18" i="10"/>
  <c r="FN18" i="10"/>
  <c r="GH18" i="10"/>
  <c r="HB18" i="10"/>
  <c r="ID18" i="10"/>
  <c r="FT18" i="10"/>
  <c r="X18" i="10"/>
  <c r="X20" i="10" s="1"/>
  <c r="AR18" i="10"/>
  <c r="BL18" i="10"/>
  <c r="CB18" i="10"/>
  <c r="CU18" i="10"/>
  <c r="DK18" i="10"/>
  <c r="EA18" i="10"/>
  <c r="EQ18" i="10"/>
  <c r="FL18" i="10"/>
  <c r="FL20" i="10" s="1"/>
  <c r="GE18" i="10"/>
  <c r="GZ18" i="10"/>
  <c r="IQ18" i="10"/>
  <c r="AX18" i="10"/>
  <c r="FR18" i="10"/>
  <c r="F18" i="10"/>
  <c r="AQ18" i="10"/>
  <c r="GD18" i="10"/>
  <c r="GD20" i="10" s="1"/>
  <c r="GX18" i="10"/>
  <c r="IP18" i="10"/>
  <c r="GV19" i="10"/>
  <c r="IR19" i="10"/>
  <c r="S18" i="10"/>
  <c r="AI18" i="10"/>
  <c r="BG18" i="10"/>
  <c r="BW18" i="10"/>
  <c r="BW20" i="10" s="1"/>
  <c r="CR18" i="10"/>
  <c r="CR20" i="10" s="1"/>
  <c r="DH18" i="10"/>
  <c r="DX18" i="10"/>
  <c r="EN18" i="10"/>
  <c r="FG18" i="10"/>
  <c r="GB18" i="10"/>
  <c r="GV18" i="10"/>
  <c r="IN18" i="10"/>
  <c r="IN20" i="10" s="1"/>
  <c r="HJ18" i="10"/>
  <c r="L29" i="10"/>
  <c r="BH8" i="10"/>
  <c r="R18" i="10"/>
  <c r="BF18" i="10"/>
  <c r="BV18" i="10"/>
  <c r="CP18" i="10"/>
  <c r="DF18" i="10"/>
  <c r="DF20" i="10" s="1"/>
  <c r="DV18" i="10"/>
  <c r="EL18" i="10"/>
  <c r="FF18" i="10"/>
  <c r="FZ18" i="10"/>
  <c r="GU18" i="10"/>
  <c r="HS18" i="10"/>
  <c r="IL18" i="10"/>
  <c r="HH18" i="10"/>
  <c r="HH20" i="10" s="1"/>
  <c r="EI18" i="10"/>
  <c r="FD18" i="10"/>
  <c r="GM18" i="10"/>
  <c r="N18" i="10"/>
  <c r="FW18" i="10"/>
  <c r="GL18" i="10"/>
  <c r="HK18" i="10"/>
  <c r="IW18" i="10"/>
  <c r="IW20" i="10" s="1"/>
  <c r="K18" i="10"/>
  <c r="K20" i="10" s="1"/>
  <c r="BO18" i="10"/>
  <c r="CE18" i="10"/>
  <c r="CZ18" i="10"/>
  <c r="DP18" i="10"/>
  <c r="DP20" i="10" s="1"/>
  <c r="EF18" i="10"/>
  <c r="FO18" i="10"/>
  <c r="GJ18" i="10"/>
  <c r="GJ20" i="10" s="1"/>
  <c r="HC18" i="10"/>
  <c r="IF18" i="10"/>
  <c r="IU18" i="10"/>
  <c r="FV18" i="10"/>
  <c r="U18" i="10"/>
  <c r="S26" i="10"/>
  <c r="AY26" i="10"/>
  <c r="CU26" i="10"/>
  <c r="AX34" i="10"/>
  <c r="BN34" i="10"/>
  <c r="CD34" i="10"/>
  <c r="CT34" i="10"/>
  <c r="GP18" i="10"/>
  <c r="W18" i="10"/>
  <c r="W20" i="10" s="1"/>
  <c r="HP18" i="10"/>
  <c r="HP20" i="10" s="1"/>
  <c r="T22" i="10"/>
  <c r="BP22" i="10"/>
  <c r="FD26" i="10"/>
  <c r="K34" i="10"/>
  <c r="AA34" i="10"/>
  <c r="GH34" i="10"/>
  <c r="FP15" i="10"/>
  <c r="T23" i="10"/>
  <c r="DL23" i="10"/>
  <c r="HQ26" i="10"/>
  <c r="HQ37" i="10" s="1"/>
  <c r="HQ39" i="10" s="1"/>
  <c r="HS24" i="10"/>
  <c r="IB25" i="10"/>
  <c r="BH14" i="10"/>
  <c r="AJ17" i="10"/>
  <c r="EV20" i="10"/>
  <c r="IP26" i="10"/>
  <c r="FH8" i="10"/>
  <c r="DD28" i="10"/>
  <c r="HH34" i="10"/>
  <c r="AR32" i="10"/>
  <c r="HT8" i="10"/>
  <c r="IX16" i="10"/>
  <c r="F26" i="10"/>
  <c r="BB26" i="10"/>
  <c r="CZ26" i="10"/>
  <c r="DP26" i="10"/>
  <c r="HV34" i="10"/>
  <c r="FF26" i="10"/>
  <c r="FX29" i="10"/>
  <c r="IX32" i="10"/>
  <c r="DC26" i="10"/>
  <c r="EI26" i="10"/>
  <c r="AB14" i="10"/>
  <c r="J26" i="10"/>
  <c r="Z26" i="10"/>
  <c r="BF26" i="10"/>
  <c r="BV26" i="10"/>
  <c r="CL26" i="10"/>
  <c r="EY26" i="10"/>
  <c r="ER31" i="10"/>
  <c r="BH33" i="10"/>
  <c r="DT33" i="10"/>
  <c r="EJ33" i="10"/>
  <c r="EZ33" i="10"/>
  <c r="ER8" i="10"/>
  <c r="CF17" i="10"/>
  <c r="X26" i="10"/>
  <c r="BD26" i="10"/>
  <c r="BT26" i="10"/>
  <c r="CJ26" i="10"/>
  <c r="V34" i="10"/>
  <c r="BB34" i="10"/>
  <c r="BR34" i="10"/>
  <c r="CH34" i="10"/>
  <c r="DP34" i="10"/>
  <c r="GB34" i="10"/>
  <c r="BR26" i="10"/>
  <c r="CH26" i="10"/>
  <c r="ED26" i="10"/>
  <c r="IL26" i="10"/>
  <c r="CX26" i="10"/>
  <c r="FW34" i="10"/>
  <c r="AJ29" i="10"/>
  <c r="BP29" i="10"/>
  <c r="CV29" i="10"/>
  <c r="ER29" i="10"/>
  <c r="FH29" i="10"/>
  <c r="IB32" i="10"/>
  <c r="CV19" i="10"/>
  <c r="R26" i="10"/>
  <c r="AH26" i="10"/>
  <c r="AX26" i="10"/>
  <c r="BN26" i="10"/>
  <c r="CD26" i="10"/>
  <c r="FG26" i="10"/>
  <c r="CB34" i="10"/>
  <c r="DJ34" i="10"/>
  <c r="DZ34" i="10"/>
  <c r="EP34" i="10"/>
  <c r="IH34" i="10"/>
  <c r="IW34" i="10"/>
  <c r="T33" i="10"/>
  <c r="CF15" i="10"/>
  <c r="P26" i="10"/>
  <c r="AF26" i="10"/>
  <c r="AV26" i="10"/>
  <c r="BL26" i="10"/>
  <c r="EN34" i="10"/>
  <c r="GJ34" i="10"/>
  <c r="AB30" i="10"/>
  <c r="IX31" i="10"/>
  <c r="AD26" i="10"/>
  <c r="CP26" i="10"/>
  <c r="GX34" i="10"/>
  <c r="HN34" i="10"/>
  <c r="IS34" i="10"/>
  <c r="GN31" i="10"/>
  <c r="IS12" i="10"/>
  <c r="AR19" i="10"/>
  <c r="BH19" i="10"/>
  <c r="AB23" i="10"/>
  <c r="BX23" i="10"/>
  <c r="EJ23" i="10"/>
  <c r="IX24" i="10"/>
  <c r="AZ30" i="10"/>
  <c r="HT30" i="10"/>
  <c r="IJ30" i="10"/>
  <c r="CN31" i="10"/>
  <c r="HL32" i="10"/>
  <c r="EQ12" i="10"/>
  <c r="GN16" i="10"/>
  <c r="DT17" i="10"/>
  <c r="DB26" i="10"/>
  <c r="DR26" i="10"/>
  <c r="EH26" i="10"/>
  <c r="EX26" i="10"/>
  <c r="FN26" i="10"/>
  <c r="GT26" i="10"/>
  <c r="HZ26" i="10"/>
  <c r="IN22" i="10"/>
  <c r="ER25" i="10"/>
  <c r="ED34" i="10"/>
  <c r="ET34" i="10"/>
  <c r="IR28" i="10"/>
  <c r="GV31" i="10"/>
  <c r="HL30" i="10"/>
  <c r="HT32" i="10"/>
  <c r="IJ8" i="10"/>
  <c r="L11" i="10"/>
  <c r="L12" i="10" s="1"/>
  <c r="BX16" i="10"/>
  <c r="DT16" i="10"/>
  <c r="FH17" i="10"/>
  <c r="GF22" i="10"/>
  <c r="IB22" i="10"/>
  <c r="GV11" i="10"/>
  <c r="GV12" i="10" s="1"/>
  <c r="FH28" i="10"/>
  <c r="BX29" i="10"/>
  <c r="BH30" i="10"/>
  <c r="BX30" i="10"/>
  <c r="CN30" i="10"/>
  <c r="HD32" i="10"/>
  <c r="HL33" i="10"/>
  <c r="IX8" i="10"/>
  <c r="BP31" i="10"/>
  <c r="AZ33" i="10"/>
  <c r="IV11" i="10"/>
  <c r="IV12" i="10" s="1"/>
  <c r="CF31" i="10"/>
  <c r="AJ11" i="10"/>
  <c r="AJ12" i="10" s="1"/>
  <c r="AZ16" i="10"/>
  <c r="EB16" i="10"/>
  <c r="DV26" i="10"/>
  <c r="FB26" i="10"/>
  <c r="GH26" i="10"/>
  <c r="HD22" i="10"/>
  <c r="AJ25" i="10"/>
  <c r="AZ25" i="10"/>
  <c r="H34" i="10"/>
  <c r="X34" i="10"/>
  <c r="AN34" i="10"/>
  <c r="EB30" i="10"/>
  <c r="BH32" i="10"/>
  <c r="BX32" i="10"/>
  <c r="CN32" i="10"/>
  <c r="DD32" i="10"/>
  <c r="DT32" i="10"/>
  <c r="EJ32" i="10"/>
  <c r="EZ32" i="10"/>
  <c r="FP32" i="10"/>
  <c r="GF32" i="10"/>
  <c r="DL11" i="10"/>
  <c r="DL12" i="10" s="1"/>
  <c r="DD14" i="10"/>
  <c r="DT14" i="10"/>
  <c r="BP16" i="10"/>
  <c r="T19" i="10"/>
  <c r="T8" i="10"/>
  <c r="AZ8" i="10"/>
  <c r="IY10" i="10"/>
  <c r="IS16" i="10"/>
  <c r="IS18" i="10" s="1"/>
  <c r="IS20" i="10" s="1"/>
  <c r="HL17" i="10"/>
  <c r="AZ19" i="10"/>
  <c r="DL19" i="10"/>
  <c r="HT19" i="10"/>
  <c r="GN22" i="10"/>
  <c r="EZ23" i="10"/>
  <c r="BP25" i="10"/>
  <c r="P34" i="10"/>
  <c r="AJ28" i="10"/>
  <c r="AV34" i="10"/>
  <c r="BJ34" i="10"/>
  <c r="CF28" i="10"/>
  <c r="CP34" i="10"/>
  <c r="DX34" i="10"/>
  <c r="EL34" i="10"/>
  <c r="FB34" i="10"/>
  <c r="FO34" i="10"/>
  <c r="GU34" i="10"/>
  <c r="HZ34" i="10"/>
  <c r="GN29" i="10"/>
  <c r="FP30" i="10"/>
  <c r="EB31" i="10"/>
  <c r="HT31" i="10"/>
  <c r="IJ31" i="10"/>
  <c r="IV32" i="10"/>
  <c r="IR32" i="10"/>
  <c r="CF33" i="10"/>
  <c r="DL33" i="10"/>
  <c r="ER33" i="10"/>
  <c r="FX33" i="10"/>
  <c r="GN33" i="10"/>
  <c r="HT33" i="10"/>
  <c r="BP14" i="10"/>
  <c r="DL16" i="10"/>
  <c r="N34" i="10"/>
  <c r="AT34" i="10"/>
  <c r="BH28" i="10"/>
  <c r="BW34" i="10"/>
  <c r="CM34" i="10"/>
  <c r="DV34" i="10"/>
  <c r="EJ28" i="10"/>
  <c r="FN34" i="10"/>
  <c r="GT34" i="10"/>
  <c r="HJ34" i="10"/>
  <c r="IN34" i="10"/>
  <c r="IJ29" i="10"/>
  <c r="EZ30" i="10"/>
  <c r="GF30" i="10"/>
  <c r="GV30" i="10"/>
  <c r="AZ31" i="10"/>
  <c r="FH31" i="10"/>
  <c r="FX31" i="10"/>
  <c r="IR8" i="10"/>
  <c r="BX11" i="10"/>
  <c r="BX12" i="10" s="1"/>
  <c r="HD11" i="10"/>
  <c r="HD12" i="10" s="1"/>
  <c r="HL23" i="10"/>
  <c r="IJ23" i="10"/>
  <c r="GV25" i="10"/>
  <c r="DC34" i="10"/>
  <c r="EI34" i="10"/>
  <c r="EX34" i="10"/>
  <c r="IT29" i="10"/>
  <c r="IV30" i="10"/>
  <c r="HL31" i="10"/>
  <c r="CN33" i="10"/>
  <c r="IB33" i="10"/>
  <c r="EJ8" i="10"/>
  <c r="GF8" i="10"/>
  <c r="GV8" i="10"/>
  <c r="GU12" i="10"/>
  <c r="DL14" i="10"/>
  <c r="L15" i="10"/>
  <c r="AJ15" i="10"/>
  <c r="BG20" i="10"/>
  <c r="IR16" i="10"/>
  <c r="ER17" i="10"/>
  <c r="CN23" i="10"/>
  <c r="DT23" i="10"/>
  <c r="IB23" i="10"/>
  <c r="J34" i="10"/>
  <c r="CJ34" i="10"/>
  <c r="DB34" i="10"/>
  <c r="EH34" i="10"/>
  <c r="EV34" i="10"/>
  <c r="EV37" i="10" s="1"/>
  <c r="EV39" i="10" s="1"/>
  <c r="FJ34" i="10"/>
  <c r="GP34" i="10"/>
  <c r="HF34" i="10"/>
  <c r="HT28" i="10"/>
  <c r="II34" i="10"/>
  <c r="DL30" i="10"/>
  <c r="AR31" i="10"/>
  <c r="IB31" i="10"/>
  <c r="T32" i="10"/>
  <c r="GN14" i="10"/>
  <c r="S20" i="10"/>
  <c r="CV15" i="10"/>
  <c r="CV17" i="10"/>
  <c r="DL17" i="10"/>
  <c r="EZ19" i="10"/>
  <c r="AR22" i="10"/>
  <c r="IT23" i="10"/>
  <c r="FX23" i="10"/>
  <c r="CN25" i="10"/>
  <c r="GM34" i="10"/>
  <c r="CF8" i="10"/>
  <c r="AB11" i="10"/>
  <c r="AB12" i="10" s="1"/>
  <c r="CN11" i="10"/>
  <c r="CN12" i="10" s="1"/>
  <c r="DC20" i="10"/>
  <c r="EJ17" i="10"/>
  <c r="GF17" i="10"/>
  <c r="BO34" i="10"/>
  <c r="CU34" i="10"/>
  <c r="DT28" i="10"/>
  <c r="FV34" i="10"/>
  <c r="GL34" i="10"/>
  <c r="HB34" i="10"/>
  <c r="IU34" i="10"/>
  <c r="CN29" i="10"/>
  <c r="FH30" i="10"/>
  <c r="FX30" i="10"/>
  <c r="HD30" i="10"/>
  <c r="L31" i="10"/>
  <c r="AB31" i="10"/>
  <c r="BH31" i="10"/>
  <c r="DD31" i="10"/>
  <c r="EZ31" i="10"/>
  <c r="GF31" i="10"/>
  <c r="IJ32" i="10"/>
  <c r="IV33" i="10"/>
  <c r="AB33" i="10"/>
  <c r="AR33" i="10"/>
  <c r="GV33" i="10"/>
  <c r="IJ11" i="10"/>
  <c r="IJ12" i="10" s="1"/>
  <c r="HC20" i="10"/>
  <c r="IT17" i="10"/>
  <c r="GN23" i="10"/>
  <c r="GN25" i="10"/>
  <c r="S34" i="10"/>
  <c r="AI34" i="10"/>
  <c r="DK34" i="10"/>
  <c r="EA34" i="10"/>
  <c r="GZ34" i="10"/>
  <c r="DT29" i="10"/>
  <c r="EJ29" i="10"/>
  <c r="GF29" i="10"/>
  <c r="GV29" i="10"/>
  <c r="HL29" i="10"/>
  <c r="CF30" i="10"/>
  <c r="BX31" i="10"/>
  <c r="EJ31" i="10"/>
  <c r="HD31" i="10"/>
  <c r="BP32" i="10"/>
  <c r="EB32" i="10"/>
  <c r="IT33" i="10"/>
  <c r="AB8" i="10"/>
  <c r="IT11" i="10"/>
  <c r="IT12" i="10" s="1"/>
  <c r="BG12" i="10"/>
  <c r="GN11" i="10"/>
  <c r="GN12" i="10" s="1"/>
  <c r="AD12" i="10"/>
  <c r="L8" i="10"/>
  <c r="IY8" i="10"/>
  <c r="FX8" i="10"/>
  <c r="GN8" i="10"/>
  <c r="IY11" i="10"/>
  <c r="ER14" i="10"/>
  <c r="DT15" i="10"/>
  <c r="EQ20" i="10"/>
  <c r="IA20" i="10"/>
  <c r="IP20" i="10"/>
  <c r="IY16" i="10"/>
  <c r="DD16" i="10"/>
  <c r="EJ16" i="10"/>
  <c r="HD16" i="10"/>
  <c r="BH17" i="10"/>
  <c r="IR17" i="10"/>
  <c r="X12" i="10"/>
  <c r="GP12" i="10"/>
  <c r="EP20" i="10"/>
  <c r="IZ9" i="10"/>
  <c r="AJ8" i="10"/>
  <c r="IB8" i="10"/>
  <c r="ER11" i="10"/>
  <c r="ER12" i="10" s="1"/>
  <c r="EZ11" i="10"/>
  <c r="EZ12" i="10" s="1"/>
  <c r="IV14" i="10"/>
  <c r="EJ14" i="10"/>
  <c r="FX14" i="10"/>
  <c r="HD14" i="10"/>
  <c r="EN20" i="10"/>
  <c r="P20" i="10"/>
  <c r="BD20" i="10"/>
  <c r="ER16" i="10"/>
  <c r="FP16" i="10"/>
  <c r="IJ16" i="10"/>
  <c r="IX17" i="10"/>
  <c r="FX17" i="10"/>
  <c r="GN17" i="10"/>
  <c r="HD17" i="10"/>
  <c r="BX19" i="10"/>
  <c r="EJ19" i="10"/>
  <c r="GF19" i="10"/>
  <c r="HL19" i="10"/>
  <c r="CN8" i="10"/>
  <c r="CV11" i="10"/>
  <c r="CV12" i="10" s="1"/>
  <c r="EJ11" i="10"/>
  <c r="EJ12" i="10" s="1"/>
  <c r="T14" i="10"/>
  <c r="AA14" i="10"/>
  <c r="IY14" i="10" s="1"/>
  <c r="IJ14" i="10"/>
  <c r="ER15" i="10"/>
  <c r="BH16" i="10"/>
  <c r="GB20" i="10"/>
  <c r="AA17" i="10"/>
  <c r="IY17" i="10" s="1"/>
  <c r="HT17" i="10"/>
  <c r="CJ20" i="10"/>
  <c r="DT19" i="10"/>
  <c r="GM20" i="10"/>
  <c r="HL8" i="10"/>
  <c r="IZ10" i="10"/>
  <c r="AZ11" i="10"/>
  <c r="AZ12" i="10" s="1"/>
  <c r="BX14" i="10"/>
  <c r="IT8" i="10"/>
  <c r="FP8" i="10"/>
  <c r="IX11" i="10"/>
  <c r="IX12" i="10" s="1"/>
  <c r="CF11" i="10"/>
  <c r="CF12" i="10" s="1"/>
  <c r="IR11" i="10"/>
  <c r="IR12" i="10" s="1"/>
  <c r="F12" i="10"/>
  <c r="FP14" i="10"/>
  <c r="IX15" i="10"/>
  <c r="AQ20" i="10"/>
  <c r="BP15" i="10"/>
  <c r="BP18" i="10" s="1"/>
  <c r="EJ15" i="10"/>
  <c r="FD20" i="10"/>
  <c r="FW20" i="10"/>
  <c r="FH16" i="10"/>
  <c r="GF16" i="10"/>
  <c r="L17" i="10"/>
  <c r="BP17" i="10"/>
  <c r="DH20" i="10"/>
  <c r="EB17" i="10"/>
  <c r="AN20" i="10"/>
  <c r="CN19" i="10"/>
  <c r="FH19" i="10"/>
  <c r="CB20" i="10"/>
  <c r="IV8" i="10"/>
  <c r="II12" i="10"/>
  <c r="CF14" i="10"/>
  <c r="AI20" i="10"/>
  <c r="HB20" i="10"/>
  <c r="BL20" i="10"/>
  <c r="CV16" i="10"/>
  <c r="L19" i="10"/>
  <c r="IW12" i="10"/>
  <c r="HD8" i="10"/>
  <c r="FX11" i="10"/>
  <c r="FX12" i="10" s="1"/>
  <c r="IU12" i="10"/>
  <c r="N12" i="10"/>
  <c r="CV14" i="10"/>
  <c r="BT20" i="10"/>
  <c r="CZ20" i="10"/>
  <c r="IQ20" i="10"/>
  <c r="EF20" i="10"/>
  <c r="FP17" i="10"/>
  <c r="ER19" i="10"/>
  <c r="HK20" i="10"/>
  <c r="DD22" i="10"/>
  <c r="HV26" i="10"/>
  <c r="EF26" i="10"/>
  <c r="N26" i="10"/>
  <c r="GV28" i="10"/>
  <c r="IX29" i="10"/>
  <c r="CF29" i="10"/>
  <c r="T30" i="10"/>
  <c r="BF34" i="10"/>
  <c r="DD30" i="10"/>
  <c r="DT30" i="10"/>
  <c r="EJ30" i="10"/>
  <c r="IV31" i="10"/>
  <c r="CV31" i="10"/>
  <c r="DL31" i="10"/>
  <c r="GN32" i="10"/>
  <c r="BH22" i="10"/>
  <c r="IQ22" i="10"/>
  <c r="IQ26" i="10" s="1"/>
  <c r="AN26" i="10"/>
  <c r="EN26" i="10"/>
  <c r="AB25" i="10"/>
  <c r="DT25" i="10"/>
  <c r="EJ25" i="10"/>
  <c r="IV29" i="10"/>
  <c r="EZ29" i="10"/>
  <c r="FF34" i="10"/>
  <c r="GN30" i="10"/>
  <c r="FP31" i="10"/>
  <c r="ER32" i="10"/>
  <c r="FX32" i="10"/>
  <c r="HT22" i="10"/>
  <c r="H26" i="10"/>
  <c r="AR23" i="10"/>
  <c r="EB23" i="10"/>
  <c r="EL26" i="10"/>
  <c r="FH23" i="10"/>
  <c r="IA23" i="10"/>
  <c r="IA26" i="10" s="1"/>
  <c r="IA37" i="10" s="1"/>
  <c r="IA39" i="10" s="1"/>
  <c r="IR23" i="10"/>
  <c r="IY25" i="10"/>
  <c r="BX25" i="10"/>
  <c r="HH26" i="10"/>
  <c r="HR34" i="10"/>
  <c r="AR30" i="10"/>
  <c r="IY31" i="10"/>
  <c r="FH32" i="10"/>
  <c r="HD33" i="10"/>
  <c r="BJ26" i="10"/>
  <c r="AB32" i="10"/>
  <c r="L33" i="10"/>
  <c r="IX33" i="10"/>
  <c r="EB33" i="10"/>
  <c r="IQ36" i="10"/>
  <c r="CV22" i="10"/>
  <c r="GV23" i="10"/>
  <c r="CR26" i="10"/>
  <c r="GF28" i="10"/>
  <c r="IY29" i="10"/>
  <c r="HT29" i="10"/>
  <c r="ID34" i="10"/>
  <c r="IT30" i="10"/>
  <c r="ER30" i="10"/>
  <c r="IB30" i="10"/>
  <c r="IR30" i="10"/>
  <c r="AJ31" i="10"/>
  <c r="DT31" i="10"/>
  <c r="L32" i="10"/>
  <c r="IY32" i="10"/>
  <c r="CF32" i="10"/>
  <c r="DL32" i="10"/>
  <c r="IY33" i="10"/>
  <c r="FX22" i="10"/>
  <c r="BP23" i="10"/>
  <c r="BP26" i="10" s="1"/>
  <c r="CF23" i="10"/>
  <c r="FP23" i="10"/>
  <c r="FZ26" i="10"/>
  <c r="DF26" i="10"/>
  <c r="FH25" i="10"/>
  <c r="GX26" i="10"/>
  <c r="AB29" i="10"/>
  <c r="AR29" i="10"/>
  <c r="BH29" i="10"/>
  <c r="DL29" i="10"/>
  <c r="HD29" i="10"/>
  <c r="IP34" i="10"/>
  <c r="IY30" i="10"/>
  <c r="IX30" i="10"/>
  <c r="BP30" i="10"/>
  <c r="CV30" i="10"/>
  <c r="DF34" i="10"/>
  <c r="T31" i="10"/>
  <c r="CV32" i="10"/>
  <c r="GV32" i="10"/>
  <c r="GV34" i="10" s="1"/>
  <c r="BP33" i="10"/>
  <c r="IR33" i="10"/>
  <c r="IV22" i="10"/>
  <c r="AB22" i="10"/>
  <c r="FP22" i="10"/>
  <c r="HL22" i="10"/>
  <c r="AZ23" i="10"/>
  <c r="HS23" i="10"/>
  <c r="HS26" i="10" s="1"/>
  <c r="CF25" i="10"/>
  <c r="CV28" i="10"/>
  <c r="FR34" i="10"/>
  <c r="AF34" i="10"/>
  <c r="DR34" i="10"/>
  <c r="GF33" i="10"/>
  <c r="IR35" i="10"/>
  <c r="IR36" i="10" s="1"/>
  <c r="CF22" i="10"/>
  <c r="EJ22" i="10"/>
  <c r="HD23" i="10"/>
  <c r="L25" i="10"/>
  <c r="DD25" i="10"/>
  <c r="FX25" i="10"/>
  <c r="GJ26" i="10"/>
  <c r="HD25" i="10"/>
  <c r="AR28" i="10"/>
  <c r="AZ29" i="10"/>
  <c r="EB29" i="10"/>
  <c r="GD34" i="10"/>
  <c r="IB29" i="10"/>
  <c r="IR29" i="10"/>
  <c r="AJ30" i="10"/>
  <c r="IR31" i="10"/>
  <c r="AJ32" i="10"/>
  <c r="AZ32" i="10"/>
  <c r="IF20" i="10"/>
  <c r="AR20" i="10"/>
  <c r="GZ20" i="10"/>
  <c r="DX20" i="10"/>
  <c r="AF20" i="10"/>
  <c r="AV20" i="10"/>
  <c r="HD19" i="10"/>
  <c r="GX20" i="10"/>
  <c r="FH11" i="10"/>
  <c r="FH12" i="10" s="1"/>
  <c r="EL12" i="10"/>
  <c r="GX12" i="10"/>
  <c r="IX14" i="10"/>
  <c r="IY15" i="10"/>
  <c r="IY18" i="10" s="1"/>
  <c r="EZ8" i="10"/>
  <c r="BH11" i="10"/>
  <c r="BH12" i="10" s="1"/>
  <c r="DT11" i="10"/>
  <c r="DT12" i="10" s="1"/>
  <c r="HT11" i="10"/>
  <c r="HT12" i="10" s="1"/>
  <c r="EI20" i="10"/>
  <c r="IV16" i="10"/>
  <c r="IY9" i="10"/>
  <c r="IY12" i="10" s="1"/>
  <c r="T11" i="10"/>
  <c r="T12" i="10" s="1"/>
  <c r="GF11" i="10"/>
  <c r="GF12" i="10" s="1"/>
  <c r="K12" i="10"/>
  <c r="L14" i="10"/>
  <c r="IT14" i="10"/>
  <c r="BN20" i="10"/>
  <c r="CT20" i="10"/>
  <c r="DS20" i="10"/>
  <c r="FN20" i="10"/>
  <c r="GE20" i="10"/>
  <c r="L16" i="10"/>
  <c r="T16" i="10"/>
  <c r="H20" i="10"/>
  <c r="GR20" i="10"/>
  <c r="AD20" i="10"/>
  <c r="BR20" i="10"/>
  <c r="HZ20" i="10"/>
  <c r="GN19" i="10"/>
  <c r="GH20" i="10"/>
  <c r="GF14" i="10"/>
  <c r="IT15" i="10"/>
  <c r="AX20" i="10"/>
  <c r="HT16" i="10"/>
  <c r="HT18" i="10" s="1"/>
  <c r="FV12" i="10"/>
  <c r="BO20" i="10"/>
  <c r="CD20" i="10"/>
  <c r="GF15" i="10"/>
  <c r="HL16" i="10"/>
  <c r="HL18" i="10" s="1"/>
  <c r="IJ17" i="10"/>
  <c r="AR11" i="10"/>
  <c r="AR12" i="10" s="1"/>
  <c r="DD11" i="10"/>
  <c r="DD12" i="10" s="1"/>
  <c r="FP11" i="10"/>
  <c r="FP12" i="10" s="1"/>
  <c r="R12" i="10"/>
  <c r="AX12" i="10"/>
  <c r="DJ12" i="10"/>
  <c r="T15" i="10"/>
  <c r="AB15" i="10"/>
  <c r="AY20" i="10"/>
  <c r="DD15" i="10"/>
  <c r="DR20" i="10"/>
  <c r="EY20" i="10"/>
  <c r="HS20" i="10"/>
  <c r="IJ15" i="10"/>
  <c r="IV15" i="10"/>
  <c r="CF16" i="10"/>
  <c r="HJ20" i="10"/>
  <c r="BX17" i="10"/>
  <c r="DD17" i="10"/>
  <c r="EZ17" i="10"/>
  <c r="EZ18" i="10" s="1"/>
  <c r="N20" i="10"/>
  <c r="EH20" i="10"/>
  <c r="ET20" i="10"/>
  <c r="FV20" i="10"/>
  <c r="IL20" i="10"/>
  <c r="BP11" i="10"/>
  <c r="BP12" i="10" s="1"/>
  <c r="EB11" i="10"/>
  <c r="EB12" i="10" s="1"/>
  <c r="IB11" i="10"/>
  <c r="IB12" i="10" s="1"/>
  <c r="IR14" i="10"/>
  <c r="BX15" i="10"/>
  <c r="GU20" i="10"/>
  <c r="II20" i="10"/>
  <c r="IV17" i="10"/>
  <c r="T17" i="10"/>
  <c r="AL20" i="10"/>
  <c r="FT20" i="10"/>
  <c r="GP20" i="10"/>
  <c r="Z20" i="10"/>
  <c r="CP20" i="10"/>
  <c r="FF20" i="10"/>
  <c r="HV20" i="10"/>
  <c r="IJ19" i="10"/>
  <c r="IV19" i="10"/>
  <c r="BH15" i="10"/>
  <c r="EB15" i="10"/>
  <c r="FH15" i="10"/>
  <c r="IY19" i="10"/>
  <c r="BZ20" i="10"/>
  <c r="DB20" i="10"/>
  <c r="ED20" i="10"/>
  <c r="FR20" i="10"/>
  <c r="GT20" i="10"/>
  <c r="IU20" i="10"/>
  <c r="IR22" i="10"/>
  <c r="IX19" i="10"/>
  <c r="AB19" i="10"/>
  <c r="V20" i="10"/>
  <c r="BJ20" i="10"/>
  <c r="BP19" i="10"/>
  <c r="P12" i="10"/>
  <c r="HL11" i="10"/>
  <c r="HL12" i="10" s="1"/>
  <c r="EB14" i="10"/>
  <c r="FH14" i="10"/>
  <c r="J20" i="10"/>
  <c r="CM20" i="10"/>
  <c r="DL15" i="10"/>
  <c r="EA20" i="10"/>
  <c r="FG20" i="10"/>
  <c r="GL20" i="10"/>
  <c r="HD15" i="10"/>
  <c r="IR15" i="10"/>
  <c r="CN16" i="10"/>
  <c r="HR20" i="10"/>
  <c r="AT20" i="10"/>
  <c r="EL20" i="10"/>
  <c r="AJ19" i="10"/>
  <c r="CL20" i="10"/>
  <c r="FB20" i="10"/>
  <c r="HF20" i="10"/>
  <c r="IH20" i="10"/>
  <c r="CX20" i="10"/>
  <c r="DD19" i="10"/>
  <c r="DK20" i="10"/>
  <c r="IT16" i="10"/>
  <c r="DZ20" i="10"/>
  <c r="IT19" i="10"/>
  <c r="F20" i="10"/>
  <c r="CE20" i="10"/>
  <c r="GN15" i="10"/>
  <c r="AZ17" i="10"/>
  <c r="BB20" i="10"/>
  <c r="AH20" i="10"/>
  <c r="BV20" i="10"/>
  <c r="BV37" i="10" s="1"/>
  <c r="BV39" i="10" s="1"/>
  <c r="CH20" i="10"/>
  <c r="FZ20" i="10"/>
  <c r="ID20" i="10"/>
  <c r="EB19" i="10"/>
  <c r="DV20" i="10"/>
  <c r="FP19" i="10"/>
  <c r="R20" i="10"/>
  <c r="CU20" i="10"/>
  <c r="FO20" i="10"/>
  <c r="U20" i="10"/>
  <c r="U37" i="10" s="1"/>
  <c r="U39" i="10" s="1"/>
  <c r="BF20" i="10"/>
  <c r="CF19" i="10"/>
  <c r="DJ20" i="10"/>
  <c r="EX20" i="10"/>
  <c r="FX19" i="10"/>
  <c r="HN20" i="10"/>
  <c r="IB19" i="10"/>
  <c r="IB20" i="10" s="1"/>
  <c r="AP26" i="10"/>
  <c r="AP37" i="10" s="1"/>
  <c r="AP39" i="10" s="1"/>
  <c r="CE26" i="10"/>
  <c r="DL22" i="10"/>
  <c r="DT22" i="10"/>
  <c r="EZ22" i="10"/>
  <c r="FH22" i="10"/>
  <c r="FV26" i="10"/>
  <c r="GV22" i="10"/>
  <c r="HJ26" i="10"/>
  <c r="IU22" i="10"/>
  <c r="IU26" i="10" s="1"/>
  <c r="IW23" i="10"/>
  <c r="IW26" i="10" s="1"/>
  <c r="GF25" i="10"/>
  <c r="IX25" i="10"/>
  <c r="IO26" i="10"/>
  <c r="IO37" i="10" s="1"/>
  <c r="IO39" i="10" s="1"/>
  <c r="IT24" i="10"/>
  <c r="HT24" i="10"/>
  <c r="BO26" i="10"/>
  <c r="DS26" i="10"/>
  <c r="ER22" i="10"/>
  <c r="GU26" i="10"/>
  <c r="BH23" i="10"/>
  <c r="BH26" i="10" s="1"/>
  <c r="CV23" i="10"/>
  <c r="DD23" i="10"/>
  <c r="ER23" i="10"/>
  <c r="IV23" i="10"/>
  <c r="IS24" i="10"/>
  <c r="IS26" i="10" s="1"/>
  <c r="AR25" i="10"/>
  <c r="EB25" i="10"/>
  <c r="CB26" i="10"/>
  <c r="GZ26" i="10"/>
  <c r="HN26" i="10"/>
  <c r="IN26" i="10"/>
  <c r="CN22" i="10"/>
  <c r="CN26" i="10" s="1"/>
  <c r="L23" i="10"/>
  <c r="IY24" i="10"/>
  <c r="IB24" i="10"/>
  <c r="IB26" i="10" s="1"/>
  <c r="IV25" i="10"/>
  <c r="HL25" i="10"/>
  <c r="DN26" i="10"/>
  <c r="FL26" i="10"/>
  <c r="HM26" i="10"/>
  <c r="HM37" i="10" s="1"/>
  <c r="HM39" i="10" s="1"/>
  <c r="HX26" i="10"/>
  <c r="AJ22" i="10"/>
  <c r="EB22" i="10"/>
  <c r="IT25" i="10"/>
  <c r="BZ26" i="10"/>
  <c r="AI26" i="10"/>
  <c r="FO26" i="10"/>
  <c r="GD26" i="10"/>
  <c r="IJ22" i="10"/>
  <c r="IY22" i="10"/>
  <c r="HR23" i="10"/>
  <c r="HT23" i="10" s="1"/>
  <c r="CV25" i="10"/>
  <c r="IJ25" i="10"/>
  <c r="AL26" i="10"/>
  <c r="L22" i="10"/>
  <c r="IT22" i="10"/>
  <c r="AZ22" i="10"/>
  <c r="GN26" i="10"/>
  <c r="IX22" i="10"/>
  <c r="GF23" i="10"/>
  <c r="V26" i="10"/>
  <c r="HF26" i="10"/>
  <c r="BX22" i="10"/>
  <c r="CT26" i="10"/>
  <c r="AJ23" i="10"/>
  <c r="T25" i="10"/>
  <c r="DL25" i="10"/>
  <c r="IR25" i="10"/>
  <c r="AT26" i="10"/>
  <c r="FR26" i="10"/>
  <c r="ID26" i="10"/>
  <c r="AR34" i="10"/>
  <c r="F34" i="10"/>
  <c r="CE34" i="10"/>
  <c r="CR34" i="10"/>
  <c r="DS34" i="10"/>
  <c r="EF34" i="10"/>
  <c r="ER28" i="10"/>
  <c r="ER34" i="10" s="1"/>
  <c r="GE34" i="10"/>
  <c r="GE37" i="10" s="1"/>
  <c r="GE39" i="10" s="1"/>
  <c r="GR34" i="10"/>
  <c r="HD28" i="10"/>
  <c r="IQ34" i="10"/>
  <c r="IY28" i="10"/>
  <c r="T29" i="10"/>
  <c r="IT31" i="10"/>
  <c r="R34" i="10"/>
  <c r="AD34" i="10"/>
  <c r="AD37" i="10" s="1"/>
  <c r="AD39" i="10" s="1"/>
  <c r="AQ34" i="10"/>
  <c r="BD34" i="10"/>
  <c r="BD37" i="10" s="1"/>
  <c r="BD39" i="10" s="1"/>
  <c r="BP28" i="10"/>
  <c r="EQ34" i="10"/>
  <c r="FD34" i="10"/>
  <c r="FD37" i="10" s="1"/>
  <c r="FD39" i="10" s="1"/>
  <c r="FP28" i="10"/>
  <c r="HC34" i="10"/>
  <c r="HP34" i="10"/>
  <c r="IB28" i="10"/>
  <c r="IB34" i="10" s="1"/>
  <c r="IB37" i="10" s="1"/>
  <c r="IB39" i="10" s="1"/>
  <c r="IX28" i="10"/>
  <c r="IX34" i="10" s="1"/>
  <c r="DD29" i="10"/>
  <c r="CV33" i="10"/>
  <c r="AB28" i="10"/>
  <c r="CN28" i="10"/>
  <c r="EB28" i="10"/>
  <c r="GN28" i="10"/>
  <c r="IT32" i="10"/>
  <c r="DN34" i="10"/>
  <c r="FZ34" i="10"/>
  <c r="IL34" i="10"/>
  <c r="AZ28" i="10"/>
  <c r="EZ28" i="10"/>
  <c r="HL28" i="10"/>
  <c r="HL34" i="10" s="1"/>
  <c r="IV28" i="10"/>
  <c r="IV34" i="10" s="1"/>
  <c r="BZ34" i="10"/>
  <c r="BZ37" i="10" s="1"/>
  <c r="BZ39" i="10" s="1"/>
  <c r="L28" i="10"/>
  <c r="Z34" i="10"/>
  <c r="AL34" i="10"/>
  <c r="AY34" i="10"/>
  <c r="BL34" i="10"/>
  <c r="BL37" i="10" s="1"/>
  <c r="BL39" i="10" s="1"/>
  <c r="BX28" i="10"/>
  <c r="CZ34" i="10"/>
  <c r="DL28" i="10"/>
  <c r="DL34" i="10" s="1"/>
  <c r="EY34" i="10"/>
  <c r="FL34" i="10"/>
  <c r="FX28" i="10"/>
  <c r="HK34" i="10"/>
  <c r="HX34" i="10"/>
  <c r="IJ28" i="10"/>
  <c r="DD33" i="10"/>
  <c r="FH33" i="10"/>
  <c r="FH34" i="10" s="1"/>
  <c r="IT28" i="10"/>
  <c r="HT34" i="10"/>
  <c r="T28" i="10"/>
  <c r="AH34" i="10"/>
  <c r="AH37" i="10" s="1"/>
  <c r="AH39" i="10" s="1"/>
  <c r="BG34" i="10"/>
  <c r="BG37" i="10" s="1"/>
  <c r="BG39" i="10" s="1"/>
  <c r="BT34" i="10"/>
  <c r="DH34" i="10"/>
  <c r="DH37" i="10" s="1"/>
  <c r="DH39" i="10" s="1"/>
  <c r="FG34" i="10"/>
  <c r="FG37" i="10" s="1"/>
  <c r="FG39" i="10" s="1"/>
  <c r="FT34" i="10"/>
  <c r="FT37" i="10" s="1"/>
  <c r="FT39" i="10" s="1"/>
  <c r="HS34" i="10"/>
  <c r="IF34" i="10"/>
  <c r="L30" i="10"/>
  <c r="AJ33" i="10"/>
  <c r="BX33" i="10"/>
  <c r="FP33" i="10"/>
  <c r="IJ33" i="10"/>
  <c r="IP36" i="10"/>
  <c r="IN36" i="10"/>
  <c r="IL36" i="10"/>
  <c r="BT37" i="10" l="1"/>
  <c r="BT39" i="10" s="1"/>
  <c r="CZ37" i="10"/>
  <c r="CZ39" i="10" s="1"/>
  <c r="BX26" i="10"/>
  <c r="DD18" i="10"/>
  <c r="DD20" i="10" s="1"/>
  <c r="R37" i="10"/>
  <c r="R39" i="10" s="1"/>
  <c r="AB18" i="10"/>
  <c r="IF37" i="10"/>
  <c r="IF39" i="10" s="1"/>
  <c r="AZ34" i="10"/>
  <c r="AB34" i="10"/>
  <c r="DS37" i="10"/>
  <c r="DS39" i="10" s="1"/>
  <c r="EZ26" i="10"/>
  <c r="HX37" i="10"/>
  <c r="HX39" i="10" s="1"/>
  <c r="CN34" i="10"/>
  <c r="EZ34" i="10"/>
  <c r="EF37" i="10"/>
  <c r="EF39" i="10" s="1"/>
  <c r="IZ35" i="10"/>
  <c r="T26" i="10"/>
  <c r="DL18" i="10"/>
  <c r="DL20" i="10" s="1"/>
  <c r="GN18" i="10"/>
  <c r="EJ34" i="10"/>
  <c r="Z37" i="10"/>
  <c r="Z39" i="10" s="1"/>
  <c r="IJ18" i="10"/>
  <c r="CR37" i="10"/>
  <c r="CR39" i="10" s="1"/>
  <c r="DN37" i="10"/>
  <c r="HD34" i="10"/>
  <c r="FX18" i="10"/>
  <c r="FX20" i="10" s="1"/>
  <c r="FP26" i="10"/>
  <c r="GZ37" i="10"/>
  <c r="GZ39" i="10" s="1"/>
  <c r="CU37" i="10"/>
  <c r="CU39" i="10" s="1"/>
  <c r="GP37" i="10"/>
  <c r="GP39" i="10" s="1"/>
  <c r="FW37" i="10"/>
  <c r="FW39" i="10" s="1"/>
  <c r="EI37" i="10"/>
  <c r="EI39" i="10" s="1"/>
  <c r="CX37" i="10"/>
  <c r="CX39" i="10" s="1"/>
  <c r="CL37" i="10"/>
  <c r="CL39" i="10" s="1"/>
  <c r="EH37" i="10"/>
  <c r="EH39" i="10" s="1"/>
  <c r="DC37" i="10"/>
  <c r="DC39" i="10" s="1"/>
  <c r="AL37" i="10"/>
  <c r="AL39" i="10" s="1"/>
  <c r="F37" i="10"/>
  <c r="F39" i="10" s="1"/>
  <c r="EY37" i="10"/>
  <c r="EY39" i="10" s="1"/>
  <c r="FZ37" i="10"/>
  <c r="FZ39" i="10" s="1"/>
  <c r="IQ37" i="10"/>
  <c r="IQ39" i="10" s="1"/>
  <c r="CE37" i="10"/>
  <c r="CE39" i="10" s="1"/>
  <c r="EB18" i="10"/>
  <c r="EB20" i="10" s="1"/>
  <c r="BX18" i="10"/>
  <c r="DF37" i="10"/>
  <c r="DF39" i="10" s="1"/>
  <c r="GL37" i="10"/>
  <c r="GL39" i="10" s="1"/>
  <c r="II37" i="10"/>
  <c r="II39" i="10" s="1"/>
  <c r="CJ37" i="10"/>
  <c r="CJ39" i="10" s="1"/>
  <c r="FN37" i="10"/>
  <c r="FN39" i="10" s="1"/>
  <c r="CP37" i="10"/>
  <c r="CP39" i="10" s="1"/>
  <c r="H37" i="10"/>
  <c r="H39" i="10" s="1"/>
  <c r="IS37" i="10"/>
  <c r="IS39" i="10" s="1"/>
  <c r="V37" i="10"/>
  <c r="V39" i="10" s="1"/>
  <c r="CD37" i="10"/>
  <c r="CD39" i="10" s="1"/>
  <c r="EQ37" i="10"/>
  <c r="EQ39" i="10" s="1"/>
  <c r="FL37" i="10"/>
  <c r="FL39" i="10" s="1"/>
  <c r="IL37" i="10"/>
  <c r="IL39" i="10" s="1"/>
  <c r="HT26" i="10"/>
  <c r="HD18" i="10"/>
  <c r="FH18" i="10"/>
  <c r="FH20" i="10" s="1"/>
  <c r="FF37" i="10"/>
  <c r="FF39" i="10" s="1"/>
  <c r="S37" i="10"/>
  <c r="S39" i="10" s="1"/>
  <c r="HB37" i="10"/>
  <c r="HB39" i="10" s="1"/>
  <c r="DB37" i="10"/>
  <c r="DB39" i="10" s="1"/>
  <c r="GT37" i="10"/>
  <c r="GT39" i="10" s="1"/>
  <c r="N37" i="10"/>
  <c r="N39" i="10" s="1"/>
  <c r="DX37" i="10"/>
  <c r="DX39" i="10" s="1"/>
  <c r="X37" i="10"/>
  <c r="X39" i="10" s="1"/>
  <c r="CB37" i="10"/>
  <c r="CB39" i="10" s="1"/>
  <c r="BB37" i="10"/>
  <c r="BB39" i="10" s="1"/>
  <c r="HH37" i="10"/>
  <c r="HH39" i="10" s="1"/>
  <c r="K37" i="10"/>
  <c r="K39" i="10" s="1"/>
  <c r="CT37" i="10"/>
  <c r="CT39" i="10" s="1"/>
  <c r="AR26" i="10"/>
  <c r="AR37" i="10" s="1"/>
  <c r="AR39" i="10" s="1"/>
  <c r="AI37" i="10"/>
  <c r="AI39" i="10" s="1"/>
  <c r="IU37" i="10"/>
  <c r="IU39" i="10" s="1"/>
  <c r="HJ37" i="10"/>
  <c r="HJ39" i="10" s="1"/>
  <c r="AT37" i="10"/>
  <c r="AT39" i="10" s="1"/>
  <c r="EL37" i="10"/>
  <c r="EL39" i="10" s="1"/>
  <c r="AN37" i="10"/>
  <c r="AN39" i="10" s="1"/>
  <c r="DJ37" i="10"/>
  <c r="DJ39" i="10" s="1"/>
  <c r="BR37" i="10"/>
  <c r="HV37" i="10"/>
  <c r="HV39" i="10" s="1"/>
  <c r="AY37" i="10"/>
  <c r="AY39" i="10" s="1"/>
  <c r="IP37" i="10"/>
  <c r="IP39" i="10" s="1"/>
  <c r="BF37" i="10"/>
  <c r="BF39" i="10" s="1"/>
  <c r="DK37" i="10"/>
  <c r="DK39" i="10" s="1"/>
  <c r="IN37" i="10"/>
  <c r="IN39" i="10" s="1"/>
  <c r="FB37" i="10"/>
  <c r="P37" i="10"/>
  <c r="P39" i="10" s="1"/>
  <c r="DZ37" i="10"/>
  <c r="DZ39" i="10" s="1"/>
  <c r="CH37" i="10"/>
  <c r="CH39" i="10" s="1"/>
  <c r="GH37" i="10"/>
  <c r="GH39" i="10" s="1"/>
  <c r="HK37" i="10"/>
  <c r="HK39" i="10" s="1"/>
  <c r="HC37" i="10"/>
  <c r="HC39" i="10" s="1"/>
  <c r="HS37" i="10"/>
  <c r="HS39" i="10" s="1"/>
  <c r="FR37" i="10"/>
  <c r="FR39" i="10" s="1"/>
  <c r="EA37" i="10"/>
  <c r="EA39" i="10" s="1"/>
  <c r="BO37" i="10"/>
  <c r="BO39" i="10" s="1"/>
  <c r="GM37" i="10"/>
  <c r="GM39" i="10" s="1"/>
  <c r="FJ37" i="10"/>
  <c r="FJ39" i="10" s="1"/>
  <c r="EX37" i="10"/>
  <c r="EX39" i="10" s="1"/>
  <c r="BW37" i="10"/>
  <c r="BW39" i="10" s="1"/>
  <c r="FO37" i="10"/>
  <c r="FO39" i="10" s="1"/>
  <c r="EP37" i="10"/>
  <c r="EP39" i="10" s="1"/>
  <c r="DP37" i="10"/>
  <c r="DP39" i="10" s="1"/>
  <c r="HP37" i="10"/>
  <c r="HP39" i="10" s="1"/>
  <c r="GD37" i="10"/>
  <c r="GD39" i="10" s="1"/>
  <c r="AF37" i="10"/>
  <c r="AF39" i="10" s="1"/>
  <c r="ID37" i="10"/>
  <c r="ID39" i="10" s="1"/>
  <c r="CM37" i="10"/>
  <c r="CM39" i="10" s="1"/>
  <c r="GU37" i="10"/>
  <c r="GU39" i="10" s="1"/>
  <c r="AV37" i="10"/>
  <c r="AV39" i="10" s="1"/>
  <c r="ED37" i="10"/>
  <c r="IH37" i="10"/>
  <c r="IH39" i="10" s="1"/>
  <c r="GB37" i="10"/>
  <c r="GB39" i="10" s="1"/>
  <c r="GR37" i="10"/>
  <c r="GR39" i="10" s="1"/>
  <c r="DR37" i="10"/>
  <c r="DR39" i="10" s="1"/>
  <c r="HF37" i="10"/>
  <c r="HF39" i="10" s="1"/>
  <c r="DV37" i="10"/>
  <c r="HZ37" i="10"/>
  <c r="HZ39" i="10" s="1"/>
  <c r="BJ37" i="10"/>
  <c r="BJ39" i="10" s="1"/>
  <c r="ET37" i="10"/>
  <c r="ET39" i="10" s="1"/>
  <c r="GX37" i="10"/>
  <c r="GX39" i="10" s="1"/>
  <c r="EN37" i="10"/>
  <c r="EN39" i="10" s="1"/>
  <c r="IW37" i="10"/>
  <c r="IW39" i="10" s="1"/>
  <c r="AX37" i="10"/>
  <c r="AX39" i="10" s="1"/>
  <c r="AQ37" i="10"/>
  <c r="AQ39" i="10" s="1"/>
  <c r="FV37" i="10"/>
  <c r="FV39" i="10" s="1"/>
  <c r="J37" i="10"/>
  <c r="J39" i="10" s="1"/>
  <c r="HN37" i="10"/>
  <c r="HN39" i="10" s="1"/>
  <c r="GJ37" i="10"/>
  <c r="GJ39" i="10" s="1"/>
  <c r="BN37" i="10"/>
  <c r="BN39" i="10" s="1"/>
  <c r="W37" i="10"/>
  <c r="W39" i="10" s="1"/>
  <c r="DD26" i="10"/>
  <c r="IR18" i="10"/>
  <c r="IR20" i="10" s="1"/>
  <c r="GF34" i="10"/>
  <c r="AJ18" i="10"/>
  <c r="AJ20" i="10" s="1"/>
  <c r="AA18" i="10"/>
  <c r="AA20" i="10" s="1"/>
  <c r="IZ8" i="10"/>
  <c r="BH34" i="10"/>
  <c r="ER18" i="10"/>
  <c r="ER20" i="10" s="1"/>
  <c r="CF18" i="10"/>
  <c r="CF20" i="10" s="1"/>
  <c r="FX34" i="10"/>
  <c r="GF18" i="10"/>
  <c r="GF20" i="10" s="1"/>
  <c r="AZ18" i="10"/>
  <c r="AZ20" i="10" s="1"/>
  <c r="T18" i="10"/>
  <c r="T20" i="10" s="1"/>
  <c r="DT34" i="10"/>
  <c r="IX18" i="10"/>
  <c r="IX20" i="10" s="1"/>
  <c r="CV18" i="10"/>
  <c r="CV20" i="10" s="1"/>
  <c r="BH18" i="10"/>
  <c r="BH20" i="10" s="1"/>
  <c r="GN34" i="10"/>
  <c r="DT26" i="10"/>
  <c r="IV18" i="10"/>
  <c r="IV20" i="10" s="1"/>
  <c r="IT18" i="10"/>
  <c r="DT18" i="10"/>
  <c r="DT20" i="10" s="1"/>
  <c r="FP18" i="10"/>
  <c r="FP20" i="10" s="1"/>
  <c r="CN18" i="10"/>
  <c r="CN20" i="10" s="1"/>
  <c r="IZ32" i="10"/>
  <c r="EJ18" i="10"/>
  <c r="EJ20" i="10" s="1"/>
  <c r="L18" i="10"/>
  <c r="L20" i="10" s="1"/>
  <c r="CV34" i="10"/>
  <c r="IY34" i="10"/>
  <c r="GF26" i="10"/>
  <c r="AZ26" i="10"/>
  <c r="HT20" i="10"/>
  <c r="CF26" i="10"/>
  <c r="HD26" i="10"/>
  <c r="IZ31" i="10"/>
  <c r="IT34" i="10"/>
  <c r="IZ24" i="10"/>
  <c r="GV26" i="10"/>
  <c r="IY23" i="10"/>
  <c r="IY26" i="10" s="1"/>
  <c r="EJ26" i="10"/>
  <c r="IZ30" i="10"/>
  <c r="BP34" i="10"/>
  <c r="EB34" i="10"/>
  <c r="HL26" i="10"/>
  <c r="IZ29" i="10"/>
  <c r="IJ26" i="10"/>
  <c r="FH26" i="10"/>
  <c r="CF34" i="10"/>
  <c r="IT26" i="10"/>
  <c r="IR34" i="10"/>
  <c r="AB26" i="10"/>
  <c r="IZ17" i="10"/>
  <c r="ER26" i="10"/>
  <c r="IY20" i="10"/>
  <c r="BP20" i="10"/>
  <c r="FX26" i="10"/>
  <c r="IZ33" i="10"/>
  <c r="DD34" i="10"/>
  <c r="CV26" i="10"/>
  <c r="IZ19" i="10"/>
  <c r="BX20" i="10"/>
  <c r="IZ25" i="10"/>
  <c r="IV26" i="10"/>
  <c r="EB26" i="10"/>
  <c r="AJ34" i="10"/>
  <c r="GV20" i="10"/>
  <c r="IT20" i="10"/>
  <c r="IZ15" i="10"/>
  <c r="T34" i="10"/>
  <c r="IR26" i="10"/>
  <c r="IJ20" i="10"/>
  <c r="IZ11" i="10"/>
  <c r="HD20" i="10"/>
  <c r="IZ28" i="10"/>
  <c r="L34" i="10"/>
  <c r="HR26" i="10"/>
  <c r="HR37" i="10" s="1"/>
  <c r="HR39" i="10" s="1"/>
  <c r="IX23" i="10"/>
  <c r="IX26" i="10" s="1"/>
  <c r="DL26" i="10"/>
  <c r="IZ16" i="10"/>
  <c r="IZ14" i="10"/>
  <c r="IZ36" i="10"/>
  <c r="FP34" i="10"/>
  <c r="AB20" i="10"/>
  <c r="L26" i="10"/>
  <c r="IZ22" i="10"/>
  <c r="GN20" i="10"/>
  <c r="IJ34" i="10"/>
  <c r="BX34" i="10"/>
  <c r="AJ26" i="10"/>
  <c r="IZ23" i="10"/>
  <c r="EZ20" i="10"/>
  <c r="EZ37" i="10" s="1"/>
  <c r="EZ39" i="10" s="1"/>
  <c r="HL20" i="10"/>
  <c r="IV37" i="10" l="1"/>
  <c r="IV39" i="10" s="1"/>
  <c r="DD37" i="10"/>
  <c r="DD39" i="10" s="1"/>
  <c r="HD37" i="10"/>
  <c r="HD39" i="10" s="1"/>
  <c r="IY37" i="10"/>
  <c r="IY39" i="10" s="1"/>
  <c r="FH37" i="10"/>
  <c r="EJ37" i="10"/>
  <c r="ED38" i="10" s="1"/>
  <c r="EJ38" i="10" s="1"/>
  <c r="ER37" i="10"/>
  <c r="ER39" i="10" s="1"/>
  <c r="AZ37" i="10"/>
  <c r="AZ39" i="10" s="1"/>
  <c r="DL37" i="10"/>
  <c r="DL39" i="10" s="1"/>
  <c r="GV37" i="10"/>
  <c r="GV39" i="10" s="1"/>
  <c r="AB37" i="10"/>
  <c r="AB39" i="10" s="1"/>
  <c r="HL37" i="10"/>
  <c r="HL39" i="10" s="1"/>
  <c r="HT37" i="10"/>
  <c r="HT39" i="10" s="1"/>
  <c r="IX37" i="10"/>
  <c r="IX39" i="10" s="1"/>
  <c r="IR37" i="10"/>
  <c r="IJ37" i="10"/>
  <c r="BP37" i="10"/>
  <c r="FX37" i="10"/>
  <c r="FX39" i="10" s="1"/>
  <c r="CN37" i="10"/>
  <c r="CN39" i="10" s="1"/>
  <c r="L37" i="10"/>
  <c r="L39" i="10" s="1"/>
  <c r="AJ37" i="10"/>
  <c r="IT37" i="10"/>
  <c r="BX37" i="10"/>
  <c r="T37" i="10"/>
  <c r="T39" i="10" s="1"/>
  <c r="CF37" i="10"/>
  <c r="CF39" i="10" s="1"/>
  <c r="GF37" i="10"/>
  <c r="GF39" i="10" s="1"/>
  <c r="FP37" i="10"/>
  <c r="FP39" i="10" s="1"/>
  <c r="EB37" i="10"/>
  <c r="GN37" i="10"/>
  <c r="GN39" i="10" s="1"/>
  <c r="CV37" i="10"/>
  <c r="DT37" i="10"/>
  <c r="BH37" i="10"/>
  <c r="AA37" i="10"/>
  <c r="AA39" i="10" s="1"/>
  <c r="IZ18" i="10"/>
  <c r="IZ12" i="10"/>
  <c r="IZ20" i="10"/>
  <c r="IZ26" i="10"/>
  <c r="IZ34" i="10"/>
  <c r="BH39" i="10" l="1"/>
  <c r="BP39" i="10"/>
  <c r="BR38" i="10"/>
  <c r="BR39" i="10" s="1"/>
  <c r="IJ39" i="10"/>
  <c r="CV39" i="10"/>
  <c r="IR39" i="10"/>
  <c r="ED39" i="10"/>
  <c r="AJ39" i="10"/>
  <c r="EJ39" i="10"/>
  <c r="IZ37" i="10"/>
  <c r="FB38" i="10"/>
  <c r="FB39" i="10" s="1"/>
  <c r="DV38" i="10"/>
  <c r="DV39" i="10" s="1"/>
  <c r="DN38" i="10"/>
  <c r="DN39" i="10" s="1"/>
  <c r="BX38" i="10" l="1"/>
  <c r="BX39" i="10" s="1"/>
  <c r="IT38" i="10"/>
  <c r="DT38" i="10"/>
  <c r="EB38" i="10"/>
  <c r="FH38" i="10"/>
  <c r="FH39" i="10" l="1"/>
  <c r="EB39" i="10"/>
  <c r="DT39" i="10"/>
  <c r="IT39" i="10"/>
  <c r="IZ38" i="10"/>
  <c r="IZ39" i="10" l="1"/>
  <c r="F52" i="3" l="1"/>
  <c r="J13" i="2"/>
  <c r="J14" i="2"/>
  <c r="J15" i="2"/>
  <c r="J16" i="2"/>
  <c r="J17" i="2"/>
  <c r="J18" i="2"/>
  <c r="H13" i="2"/>
  <c r="J13" i="1"/>
  <c r="H13" i="1"/>
  <c r="J12" i="2"/>
  <c r="H12" i="2"/>
  <c r="F51" i="3"/>
  <c r="L51" i="3" s="1"/>
  <c r="J96" i="3"/>
  <c r="J97" i="3"/>
  <c r="J98" i="3"/>
  <c r="J99" i="3"/>
  <c r="H96" i="3"/>
  <c r="H97" i="3"/>
  <c r="H98" i="3"/>
  <c r="H99" i="3"/>
  <c r="F96" i="3"/>
  <c r="F97" i="3"/>
  <c r="L97" i="3" s="1"/>
  <c r="F98" i="3"/>
  <c r="F99" i="3"/>
  <c r="F95" i="3"/>
  <c r="F94" i="3"/>
  <c r="J93" i="3"/>
  <c r="H93" i="3"/>
  <c r="F93" i="3"/>
  <c r="F74" i="3"/>
  <c r="J95" i="2"/>
  <c r="H95" i="2"/>
  <c r="F95" i="2"/>
  <c r="J93" i="2"/>
  <c r="H93" i="2"/>
  <c r="F93" i="2"/>
  <c r="F98" i="2"/>
  <c r="F82" i="1"/>
  <c r="L82" i="1" s="1"/>
  <c r="F83" i="1"/>
  <c r="L83" i="1" s="1"/>
  <c r="F84" i="1"/>
  <c r="F81" i="1"/>
  <c r="F75" i="3"/>
  <c r="J94" i="3"/>
  <c r="J95" i="3"/>
  <c r="H94" i="3"/>
  <c r="H95" i="3"/>
  <c r="F76" i="3"/>
  <c r="J74" i="3"/>
  <c r="J75" i="3"/>
  <c r="J76" i="3"/>
  <c r="H74" i="3"/>
  <c r="H75" i="3"/>
  <c r="H76" i="3"/>
  <c r="J73" i="3"/>
  <c r="H73" i="3"/>
  <c r="F73" i="3"/>
  <c r="F12" i="3"/>
  <c r="F13" i="3"/>
  <c r="H12" i="3"/>
  <c r="H13" i="3"/>
  <c r="J12" i="3"/>
  <c r="J13" i="3"/>
  <c r="J94" i="2"/>
  <c r="H94" i="2"/>
  <c r="F94" i="2"/>
  <c r="H80" i="2"/>
  <c r="H85" i="2" s="1"/>
  <c r="J80" i="2"/>
  <c r="J85" i="2" s="1"/>
  <c r="F80" i="2"/>
  <c r="F85" i="2" s="1"/>
  <c r="J72" i="2"/>
  <c r="J77" i="2" s="1"/>
  <c r="H72" i="2"/>
  <c r="F72" i="2"/>
  <c r="J94" i="1"/>
  <c r="J95" i="1"/>
  <c r="J96" i="1"/>
  <c r="J97" i="1"/>
  <c r="J98" i="1"/>
  <c r="J99" i="1"/>
  <c r="H94" i="1"/>
  <c r="H95" i="1"/>
  <c r="H96" i="1"/>
  <c r="H97" i="1"/>
  <c r="H98" i="1"/>
  <c r="H99" i="1"/>
  <c r="F94" i="1"/>
  <c r="F95" i="1"/>
  <c r="F96" i="1"/>
  <c r="F97" i="1"/>
  <c r="L97" i="1" s="1"/>
  <c r="F98" i="1"/>
  <c r="F99" i="1"/>
  <c r="J93" i="1"/>
  <c r="H93" i="1"/>
  <c r="H100" i="1" s="1"/>
  <c r="F93" i="1"/>
  <c r="J73" i="1"/>
  <c r="J74" i="1"/>
  <c r="J75" i="1"/>
  <c r="J76" i="1"/>
  <c r="H73" i="1"/>
  <c r="H74" i="1"/>
  <c r="H75" i="1"/>
  <c r="H76" i="1"/>
  <c r="F73" i="1"/>
  <c r="F74" i="1"/>
  <c r="F75" i="1"/>
  <c r="F76" i="1"/>
  <c r="J72" i="1"/>
  <c r="H72" i="1"/>
  <c r="F72" i="1"/>
  <c r="J44" i="3"/>
  <c r="J45" i="3"/>
  <c r="J46" i="3"/>
  <c r="J47" i="3"/>
  <c r="J48" i="3"/>
  <c r="H44" i="3"/>
  <c r="H45" i="3"/>
  <c r="H46" i="3"/>
  <c r="H47" i="3"/>
  <c r="H48" i="3"/>
  <c r="F44" i="3"/>
  <c r="L44" i="3" s="1"/>
  <c r="F45" i="3"/>
  <c r="F46" i="3"/>
  <c r="F47" i="3"/>
  <c r="F48" i="3"/>
  <c r="J43" i="3"/>
  <c r="H43" i="3"/>
  <c r="F43" i="3"/>
  <c r="F65" i="3"/>
  <c r="L65" i="3" s="1"/>
  <c r="F66" i="3"/>
  <c r="F67" i="3"/>
  <c r="L67" i="3" s="1"/>
  <c r="F68" i="3"/>
  <c r="L68" i="3" s="1"/>
  <c r="F64" i="3"/>
  <c r="J14" i="3"/>
  <c r="J15" i="3"/>
  <c r="J16" i="3"/>
  <c r="J17" i="3"/>
  <c r="J18" i="3"/>
  <c r="H14" i="3"/>
  <c r="H15" i="3"/>
  <c r="H16" i="3"/>
  <c r="H17" i="3"/>
  <c r="H18" i="3"/>
  <c r="F14" i="3"/>
  <c r="F15" i="3"/>
  <c r="F16" i="3"/>
  <c r="F17" i="3"/>
  <c r="F18" i="3"/>
  <c r="F90" i="2"/>
  <c r="F91" i="2" s="1"/>
  <c r="F74" i="2"/>
  <c r="F75" i="2"/>
  <c r="F76" i="2"/>
  <c r="L76" i="2" s="1"/>
  <c r="F73" i="2"/>
  <c r="L73" i="2" s="1"/>
  <c r="J61" i="2"/>
  <c r="J69" i="2" s="1"/>
  <c r="H61" i="2"/>
  <c r="H69" i="2" s="1"/>
  <c r="F62" i="2"/>
  <c r="F63" i="2"/>
  <c r="L63" i="2" s="1"/>
  <c r="F64" i="2"/>
  <c r="F65" i="2"/>
  <c r="F66" i="2"/>
  <c r="F67" i="2"/>
  <c r="L67" i="2" s="1"/>
  <c r="F68" i="2"/>
  <c r="L68" i="2" s="1"/>
  <c r="F61" i="2"/>
  <c r="J52" i="2"/>
  <c r="J53" i="2"/>
  <c r="J54" i="2"/>
  <c r="J55" i="2"/>
  <c r="J56" i="2"/>
  <c r="J57" i="2"/>
  <c r="H52" i="2"/>
  <c r="H53" i="2"/>
  <c r="H54" i="2"/>
  <c r="H55" i="2"/>
  <c r="H56" i="2"/>
  <c r="H57" i="2"/>
  <c r="F52" i="2"/>
  <c r="F53" i="2"/>
  <c r="F54" i="2"/>
  <c r="F55" i="2"/>
  <c r="F56" i="2"/>
  <c r="F57" i="2"/>
  <c r="J51" i="2"/>
  <c r="H51" i="2"/>
  <c r="F51" i="2"/>
  <c r="J42" i="2"/>
  <c r="J49" i="2" s="1"/>
  <c r="H42" i="2"/>
  <c r="H49" i="2" s="1"/>
  <c r="F42" i="2"/>
  <c r="F49" i="2" s="1"/>
  <c r="H14" i="2"/>
  <c r="H15" i="2"/>
  <c r="H16" i="2"/>
  <c r="H17" i="2"/>
  <c r="H18" i="2"/>
  <c r="F13" i="2"/>
  <c r="F14" i="2"/>
  <c r="F15" i="2"/>
  <c r="F16" i="2"/>
  <c r="F17" i="2"/>
  <c r="F18" i="2"/>
  <c r="F12" i="2"/>
  <c r="J61" i="1"/>
  <c r="J62" i="1"/>
  <c r="J63" i="1"/>
  <c r="H61" i="1"/>
  <c r="H62" i="1"/>
  <c r="H63" i="1"/>
  <c r="F61" i="1"/>
  <c r="F62" i="1"/>
  <c r="F63" i="1"/>
  <c r="F65" i="1"/>
  <c r="F66" i="1"/>
  <c r="F67" i="1"/>
  <c r="L67" i="1" s="1"/>
  <c r="F68" i="1"/>
  <c r="J65" i="1"/>
  <c r="J66" i="1"/>
  <c r="J67" i="1"/>
  <c r="J68" i="1"/>
  <c r="J64" i="1"/>
  <c r="H64" i="1"/>
  <c r="F64" i="1"/>
  <c r="J51" i="1"/>
  <c r="J58" i="1" s="1"/>
  <c r="H51" i="1"/>
  <c r="H58" i="1" s="1"/>
  <c r="F51" i="1"/>
  <c r="F58" i="1" s="1"/>
  <c r="J22" i="1"/>
  <c r="J23" i="1"/>
  <c r="J24" i="1"/>
  <c r="J25" i="1"/>
  <c r="J26" i="1"/>
  <c r="J27" i="1"/>
  <c r="J28" i="1"/>
  <c r="H22" i="1"/>
  <c r="H23" i="1"/>
  <c r="H24" i="1"/>
  <c r="H25" i="1"/>
  <c r="H26" i="1"/>
  <c r="H27" i="1"/>
  <c r="H28" i="1"/>
  <c r="F22" i="1"/>
  <c r="F23" i="1"/>
  <c r="F24" i="1"/>
  <c r="F25" i="1"/>
  <c r="F26" i="1"/>
  <c r="F27" i="1"/>
  <c r="F28" i="1"/>
  <c r="J21" i="1"/>
  <c r="H21" i="1"/>
  <c r="F21" i="1"/>
  <c r="J18" i="1"/>
  <c r="J14" i="1"/>
  <c r="J15" i="1"/>
  <c r="J16" i="1"/>
  <c r="J17" i="1"/>
  <c r="H14" i="1"/>
  <c r="H15" i="1"/>
  <c r="H16" i="1"/>
  <c r="H17" i="1"/>
  <c r="H18" i="1"/>
  <c r="F13" i="1"/>
  <c r="F14" i="1"/>
  <c r="F15" i="1"/>
  <c r="F16" i="1"/>
  <c r="F17" i="1"/>
  <c r="F18" i="1"/>
  <c r="J12" i="1"/>
  <c r="H12" i="1"/>
  <c r="F12" i="1"/>
  <c r="J105" i="3"/>
  <c r="I105" i="3"/>
  <c r="H105" i="3"/>
  <c r="G105" i="3"/>
  <c r="F105" i="3"/>
  <c r="E105" i="3"/>
  <c r="L104" i="3"/>
  <c r="K104" i="3"/>
  <c r="L103" i="3"/>
  <c r="K103" i="3"/>
  <c r="L102" i="3"/>
  <c r="K102" i="3"/>
  <c r="L101" i="3"/>
  <c r="K101" i="3"/>
  <c r="I100" i="3"/>
  <c r="G100" i="3"/>
  <c r="E100" i="3"/>
  <c r="K99" i="3"/>
  <c r="K98" i="3"/>
  <c r="K97" i="3"/>
  <c r="K96" i="3"/>
  <c r="K95" i="3"/>
  <c r="K94" i="3"/>
  <c r="K93" i="3"/>
  <c r="L92" i="3"/>
  <c r="K92" i="3"/>
  <c r="J91" i="3"/>
  <c r="I91" i="3"/>
  <c r="H91" i="3"/>
  <c r="G91" i="3"/>
  <c r="F91" i="3"/>
  <c r="E91" i="3"/>
  <c r="L90" i="3"/>
  <c r="K90" i="3"/>
  <c r="L89" i="3"/>
  <c r="K89" i="3"/>
  <c r="J88" i="3"/>
  <c r="I88" i="3"/>
  <c r="H88" i="3"/>
  <c r="G88" i="3"/>
  <c r="F88" i="3"/>
  <c r="E88" i="3"/>
  <c r="L87" i="3"/>
  <c r="K87" i="3"/>
  <c r="L86" i="3"/>
  <c r="K86" i="3"/>
  <c r="J85" i="3"/>
  <c r="I85" i="3"/>
  <c r="H85" i="3"/>
  <c r="G85" i="3"/>
  <c r="F85" i="3"/>
  <c r="E85" i="3"/>
  <c r="L84" i="3"/>
  <c r="K84" i="3"/>
  <c r="L83" i="3"/>
  <c r="K83" i="3"/>
  <c r="L82" i="3"/>
  <c r="K82" i="3"/>
  <c r="L81" i="3"/>
  <c r="K81" i="3"/>
  <c r="L80" i="3"/>
  <c r="K80" i="3"/>
  <c r="L79" i="3"/>
  <c r="K79" i="3"/>
  <c r="L78" i="3"/>
  <c r="K78" i="3"/>
  <c r="I77" i="3"/>
  <c r="G77" i="3"/>
  <c r="E77" i="3"/>
  <c r="K76" i="3"/>
  <c r="K75" i="3"/>
  <c r="K74" i="3"/>
  <c r="K73" i="3"/>
  <c r="L72" i="3"/>
  <c r="K72" i="3"/>
  <c r="L71" i="3"/>
  <c r="K71" i="3"/>
  <c r="J69" i="3"/>
  <c r="I69" i="3"/>
  <c r="H69" i="3"/>
  <c r="G69" i="3"/>
  <c r="E69" i="3"/>
  <c r="K68" i="3"/>
  <c r="K67" i="3"/>
  <c r="L66" i="3"/>
  <c r="K66" i="3"/>
  <c r="K65" i="3"/>
  <c r="K64" i="3"/>
  <c r="L63" i="3"/>
  <c r="K63" i="3"/>
  <c r="L62" i="3"/>
  <c r="K62" i="3"/>
  <c r="L61" i="3"/>
  <c r="K61" i="3"/>
  <c r="L60" i="3"/>
  <c r="K60" i="3"/>
  <c r="L59" i="3"/>
  <c r="K59" i="3"/>
  <c r="J58" i="3"/>
  <c r="I58" i="3"/>
  <c r="H58" i="3"/>
  <c r="G58" i="3"/>
  <c r="E58" i="3"/>
  <c r="L57" i="3"/>
  <c r="K57" i="3"/>
  <c r="L56" i="3"/>
  <c r="K56" i="3"/>
  <c r="L55" i="3"/>
  <c r="K55" i="3"/>
  <c r="L54" i="3"/>
  <c r="K54" i="3"/>
  <c r="L53" i="3"/>
  <c r="K53" i="3"/>
  <c r="K52" i="3"/>
  <c r="K51" i="3"/>
  <c r="L50" i="3"/>
  <c r="K50" i="3"/>
  <c r="I49" i="3"/>
  <c r="G49" i="3"/>
  <c r="E49" i="3"/>
  <c r="K48" i="3"/>
  <c r="K47" i="3"/>
  <c r="K46" i="3"/>
  <c r="K45" i="3"/>
  <c r="K44" i="3"/>
  <c r="K43" i="3"/>
  <c r="L42" i="3"/>
  <c r="K42" i="3"/>
  <c r="L41" i="3"/>
  <c r="K41" i="3"/>
  <c r="J40" i="3"/>
  <c r="I40" i="3"/>
  <c r="H40" i="3"/>
  <c r="G40" i="3"/>
  <c r="F40" i="3"/>
  <c r="E40" i="3"/>
  <c r="L39" i="3"/>
  <c r="K39" i="3"/>
  <c r="L38" i="3"/>
  <c r="K38" i="3"/>
  <c r="L37" i="3"/>
  <c r="K37" i="3"/>
  <c r="L36" i="3"/>
  <c r="K36" i="3"/>
  <c r="L35" i="3"/>
  <c r="K35" i="3"/>
  <c r="L34" i="3"/>
  <c r="K34" i="3"/>
  <c r="L33" i="3"/>
  <c r="K33" i="3"/>
  <c r="L32" i="3"/>
  <c r="K32" i="3"/>
  <c r="L31" i="3"/>
  <c r="K31" i="3"/>
  <c r="L30" i="3"/>
  <c r="K30" i="3"/>
  <c r="J29" i="3"/>
  <c r="I29" i="3"/>
  <c r="H29" i="3"/>
  <c r="G29" i="3"/>
  <c r="F29" i="3"/>
  <c r="E29" i="3"/>
  <c r="L28" i="3"/>
  <c r="K28" i="3"/>
  <c r="L27" i="3"/>
  <c r="K27" i="3"/>
  <c r="L26" i="3"/>
  <c r="K26" i="3"/>
  <c r="L25" i="3"/>
  <c r="K25" i="3"/>
  <c r="L24" i="3"/>
  <c r="K24" i="3"/>
  <c r="L23" i="3"/>
  <c r="K23" i="3"/>
  <c r="L22" i="3"/>
  <c r="K22" i="3"/>
  <c r="L21" i="3"/>
  <c r="K21" i="3"/>
  <c r="L20" i="3"/>
  <c r="K20" i="3"/>
  <c r="I19" i="3"/>
  <c r="G19" i="3"/>
  <c r="E19" i="3"/>
  <c r="K18" i="3"/>
  <c r="K17" i="3"/>
  <c r="K16" i="3"/>
  <c r="K15" i="3"/>
  <c r="K14" i="3"/>
  <c r="K13" i="3"/>
  <c r="L12" i="3"/>
  <c r="K12" i="3"/>
  <c r="L11" i="3"/>
  <c r="K11" i="3"/>
  <c r="J10" i="3"/>
  <c r="I10" i="3"/>
  <c r="H10" i="3"/>
  <c r="G10" i="3"/>
  <c r="F10" i="3"/>
  <c r="E10" i="3"/>
  <c r="L9" i="3"/>
  <c r="K9" i="3"/>
  <c r="J105" i="2"/>
  <c r="I105" i="2"/>
  <c r="H105" i="2"/>
  <c r="G105" i="2"/>
  <c r="F105" i="2"/>
  <c r="E105" i="2"/>
  <c r="L104" i="2"/>
  <c r="K104" i="2"/>
  <c r="L103" i="2"/>
  <c r="K103" i="2"/>
  <c r="L102" i="2"/>
  <c r="K102" i="2"/>
  <c r="L101" i="2"/>
  <c r="K101" i="2"/>
  <c r="I100" i="2"/>
  <c r="G100" i="2"/>
  <c r="F100" i="2"/>
  <c r="E100" i="2"/>
  <c r="L99" i="2"/>
  <c r="K99" i="2"/>
  <c r="L98" i="2"/>
  <c r="K98" i="2"/>
  <c r="L97" i="2"/>
  <c r="K97" i="2"/>
  <c r="L96" i="2"/>
  <c r="K96" i="2"/>
  <c r="K95" i="2"/>
  <c r="K94" i="2"/>
  <c r="K93" i="2"/>
  <c r="L92" i="2"/>
  <c r="K92" i="2"/>
  <c r="J91" i="2"/>
  <c r="I91" i="2"/>
  <c r="H91" i="2"/>
  <c r="G91" i="2"/>
  <c r="E91" i="2"/>
  <c r="L90" i="2"/>
  <c r="K90" i="2"/>
  <c r="L89" i="2"/>
  <c r="K89" i="2"/>
  <c r="J88" i="2"/>
  <c r="I88" i="2"/>
  <c r="H88" i="2"/>
  <c r="G88" i="2"/>
  <c r="F88" i="2"/>
  <c r="E88" i="2"/>
  <c r="L87" i="2"/>
  <c r="K87" i="2"/>
  <c r="L86" i="2"/>
  <c r="K86" i="2"/>
  <c r="I85" i="2"/>
  <c r="G85" i="2"/>
  <c r="E85" i="2"/>
  <c r="L84" i="2"/>
  <c r="K84" i="2"/>
  <c r="L83" i="2"/>
  <c r="K83" i="2"/>
  <c r="L82" i="2"/>
  <c r="K82" i="2"/>
  <c r="L81" i="2"/>
  <c r="K81" i="2"/>
  <c r="K80" i="2"/>
  <c r="L79" i="2"/>
  <c r="K79" i="2"/>
  <c r="L78" i="2"/>
  <c r="K78" i="2"/>
  <c r="I77" i="2"/>
  <c r="H77" i="2"/>
  <c r="G77" i="2"/>
  <c r="E77" i="2"/>
  <c r="K76" i="2"/>
  <c r="L75" i="2"/>
  <c r="K75" i="2"/>
  <c r="K74" i="2"/>
  <c r="K73" i="2"/>
  <c r="K72" i="2"/>
  <c r="L71" i="2"/>
  <c r="K71" i="2"/>
  <c r="I69" i="2"/>
  <c r="G69" i="2"/>
  <c r="E69" i="2"/>
  <c r="K68" i="2"/>
  <c r="K67" i="2"/>
  <c r="L66" i="2"/>
  <c r="K66" i="2"/>
  <c r="L65" i="2"/>
  <c r="K65" i="2"/>
  <c r="K64" i="2"/>
  <c r="K63" i="2"/>
  <c r="L62" i="2"/>
  <c r="K62" i="2"/>
  <c r="K61" i="2"/>
  <c r="L60" i="2"/>
  <c r="K60" i="2"/>
  <c r="L59" i="2"/>
  <c r="K59" i="2"/>
  <c r="I58" i="2"/>
  <c r="G58" i="2"/>
  <c r="E58" i="2"/>
  <c r="K57" i="2"/>
  <c r="K56" i="2"/>
  <c r="L55" i="2"/>
  <c r="K55" i="2"/>
  <c r="K54" i="2"/>
  <c r="K53" i="2"/>
  <c r="K52" i="2"/>
  <c r="K51" i="2"/>
  <c r="L50" i="2"/>
  <c r="K50" i="2"/>
  <c r="I49" i="2"/>
  <c r="G49" i="2"/>
  <c r="E49" i="2"/>
  <c r="L48" i="2"/>
  <c r="K48" i="2"/>
  <c r="L47" i="2"/>
  <c r="K47" i="2"/>
  <c r="L46" i="2"/>
  <c r="K46" i="2"/>
  <c r="L45" i="2"/>
  <c r="K45" i="2"/>
  <c r="L44" i="2"/>
  <c r="K44" i="2"/>
  <c r="L43" i="2"/>
  <c r="K43" i="2"/>
  <c r="K42" i="2"/>
  <c r="L41" i="2"/>
  <c r="K41" i="2"/>
  <c r="J40" i="2"/>
  <c r="I40" i="2"/>
  <c r="H40" i="2"/>
  <c r="G40" i="2"/>
  <c r="F40" i="2"/>
  <c r="E40" i="2"/>
  <c r="L39" i="2"/>
  <c r="K39" i="2"/>
  <c r="L38" i="2"/>
  <c r="K38" i="2"/>
  <c r="L37" i="2"/>
  <c r="K37" i="2"/>
  <c r="L36" i="2"/>
  <c r="K36" i="2"/>
  <c r="L35" i="2"/>
  <c r="K35" i="2"/>
  <c r="L34" i="2"/>
  <c r="K34" i="2"/>
  <c r="L33" i="2"/>
  <c r="K33" i="2"/>
  <c r="L32" i="2"/>
  <c r="K32" i="2"/>
  <c r="L31" i="2"/>
  <c r="K31" i="2"/>
  <c r="L30" i="2"/>
  <c r="K30" i="2"/>
  <c r="J29" i="2"/>
  <c r="I29" i="2"/>
  <c r="H29" i="2"/>
  <c r="G29" i="2"/>
  <c r="F29" i="2"/>
  <c r="E29" i="2"/>
  <c r="L28" i="2"/>
  <c r="K28" i="2"/>
  <c r="L27" i="2"/>
  <c r="K27" i="2"/>
  <c r="L26" i="2"/>
  <c r="K26" i="2"/>
  <c r="L25" i="2"/>
  <c r="K25" i="2"/>
  <c r="L24" i="2"/>
  <c r="K24" i="2"/>
  <c r="L23" i="2"/>
  <c r="K23" i="2"/>
  <c r="L22" i="2"/>
  <c r="K22" i="2"/>
  <c r="L21" i="2"/>
  <c r="K21" i="2"/>
  <c r="L20" i="2"/>
  <c r="K20" i="2"/>
  <c r="I19" i="2"/>
  <c r="G19" i="2"/>
  <c r="E19" i="2"/>
  <c r="K18" i="2"/>
  <c r="K17" i="2"/>
  <c r="L16" i="2"/>
  <c r="K16" i="2"/>
  <c r="K15" i="2"/>
  <c r="K14" i="2"/>
  <c r="K13" i="2"/>
  <c r="K12" i="2"/>
  <c r="L11" i="2"/>
  <c r="K11" i="2"/>
  <c r="J10" i="2"/>
  <c r="I10" i="2"/>
  <c r="H10" i="2"/>
  <c r="G10" i="2"/>
  <c r="F10" i="2"/>
  <c r="E10" i="2"/>
  <c r="L9" i="2"/>
  <c r="K9" i="2"/>
  <c r="K98" i="1"/>
  <c r="G100" i="1"/>
  <c r="I100" i="1"/>
  <c r="E100" i="1"/>
  <c r="K71" i="1"/>
  <c r="L71" i="1"/>
  <c r="G69" i="1"/>
  <c r="I69" i="1"/>
  <c r="E69" i="1"/>
  <c r="K63" i="1"/>
  <c r="K64" i="1"/>
  <c r="K65" i="1"/>
  <c r="K66" i="1"/>
  <c r="K67" i="1"/>
  <c r="K68" i="1"/>
  <c r="G19" i="1"/>
  <c r="I19" i="1"/>
  <c r="E19" i="1"/>
  <c r="K13" i="1"/>
  <c r="K15" i="1"/>
  <c r="K17" i="1"/>
  <c r="K11" i="1"/>
  <c r="L11" i="1"/>
  <c r="K12" i="1"/>
  <c r="K14" i="1"/>
  <c r="K16" i="1"/>
  <c r="K18" i="1"/>
  <c r="K20" i="1"/>
  <c r="L20" i="1"/>
  <c r="K21" i="1"/>
  <c r="K22" i="1"/>
  <c r="L22" i="1"/>
  <c r="K23" i="1"/>
  <c r="K24" i="1"/>
  <c r="K25" i="1"/>
  <c r="L25" i="1"/>
  <c r="K26" i="1"/>
  <c r="K27" i="1"/>
  <c r="K28" i="1"/>
  <c r="K30" i="1"/>
  <c r="L30" i="1"/>
  <c r="K31" i="1"/>
  <c r="L31" i="1"/>
  <c r="K32" i="1"/>
  <c r="L32" i="1"/>
  <c r="K33" i="1"/>
  <c r="L33" i="1"/>
  <c r="K34" i="1"/>
  <c r="L34" i="1"/>
  <c r="K35" i="1"/>
  <c r="L35" i="1"/>
  <c r="K36" i="1"/>
  <c r="L36" i="1"/>
  <c r="K37" i="1"/>
  <c r="L37" i="1"/>
  <c r="K38" i="1"/>
  <c r="L38" i="1"/>
  <c r="K39" i="1"/>
  <c r="L39" i="1"/>
  <c r="K41" i="1"/>
  <c r="L41" i="1"/>
  <c r="K42" i="1"/>
  <c r="L42" i="1"/>
  <c r="K43" i="1"/>
  <c r="L43" i="1"/>
  <c r="K44" i="1"/>
  <c r="L44" i="1"/>
  <c r="K45" i="1"/>
  <c r="L45" i="1"/>
  <c r="K46" i="1"/>
  <c r="L46" i="1"/>
  <c r="K47" i="1"/>
  <c r="L47" i="1"/>
  <c r="K48" i="1"/>
  <c r="L48" i="1"/>
  <c r="K50" i="1"/>
  <c r="L50" i="1"/>
  <c r="K51" i="1"/>
  <c r="K52" i="1"/>
  <c r="L52" i="1"/>
  <c r="K53" i="1"/>
  <c r="L53" i="1"/>
  <c r="K54" i="1"/>
  <c r="L54" i="1"/>
  <c r="K55" i="1"/>
  <c r="L55" i="1"/>
  <c r="K56" i="1"/>
  <c r="L56" i="1"/>
  <c r="K57" i="1"/>
  <c r="L57" i="1"/>
  <c r="K59" i="1"/>
  <c r="L59" i="1"/>
  <c r="K60" i="1"/>
  <c r="L60" i="1"/>
  <c r="K61" i="1"/>
  <c r="K62" i="1"/>
  <c r="K72" i="1"/>
  <c r="K73" i="1"/>
  <c r="K74" i="1"/>
  <c r="K75" i="1"/>
  <c r="K76" i="1"/>
  <c r="K78" i="1"/>
  <c r="L78" i="1"/>
  <c r="K79" i="1"/>
  <c r="L79" i="1"/>
  <c r="K80" i="1"/>
  <c r="L80" i="1"/>
  <c r="K81" i="1"/>
  <c r="L81" i="1"/>
  <c r="K82" i="1"/>
  <c r="K83" i="1"/>
  <c r="K84" i="1"/>
  <c r="K86" i="1"/>
  <c r="L86" i="1"/>
  <c r="K87" i="1"/>
  <c r="L87" i="1"/>
  <c r="K89" i="1"/>
  <c r="L89" i="1"/>
  <c r="K90" i="1"/>
  <c r="L90" i="1"/>
  <c r="K92" i="1"/>
  <c r="L92" i="1"/>
  <c r="K93" i="1"/>
  <c r="K94" i="1"/>
  <c r="K95" i="1"/>
  <c r="K96" i="1"/>
  <c r="K97" i="1"/>
  <c r="K99" i="1"/>
  <c r="L99" i="1"/>
  <c r="K101" i="1"/>
  <c r="L101" i="1"/>
  <c r="K102" i="1"/>
  <c r="L102" i="1"/>
  <c r="K103" i="1"/>
  <c r="L103" i="1"/>
  <c r="K104" i="1"/>
  <c r="L104" i="1"/>
  <c r="L9" i="1"/>
  <c r="K9" i="1"/>
  <c r="F105" i="1"/>
  <c r="G105" i="1"/>
  <c r="H105" i="1"/>
  <c r="I105" i="1"/>
  <c r="J105" i="1"/>
  <c r="E105" i="1"/>
  <c r="F91" i="1"/>
  <c r="G91" i="1"/>
  <c r="H91" i="1"/>
  <c r="I91" i="1"/>
  <c r="J91" i="1"/>
  <c r="E91" i="1"/>
  <c r="F88" i="1"/>
  <c r="G88" i="1"/>
  <c r="H88" i="1"/>
  <c r="I88" i="1"/>
  <c r="J88" i="1"/>
  <c r="E88" i="1"/>
  <c r="E85" i="1"/>
  <c r="G85" i="1"/>
  <c r="H85" i="1"/>
  <c r="I85" i="1"/>
  <c r="J85" i="1"/>
  <c r="G77" i="1"/>
  <c r="I77" i="1"/>
  <c r="E77" i="1"/>
  <c r="G58" i="1"/>
  <c r="I58" i="1"/>
  <c r="E58" i="1"/>
  <c r="F49" i="1"/>
  <c r="G49" i="1"/>
  <c r="H49" i="1"/>
  <c r="I49" i="1"/>
  <c r="J49" i="1"/>
  <c r="E49" i="1"/>
  <c r="F40" i="1"/>
  <c r="G40" i="1"/>
  <c r="H40" i="1"/>
  <c r="I40" i="1"/>
  <c r="J40" i="1"/>
  <c r="E40" i="1"/>
  <c r="G29" i="1"/>
  <c r="I29" i="1"/>
  <c r="E29" i="1"/>
  <c r="F10" i="1"/>
  <c r="G10" i="1"/>
  <c r="H10" i="1"/>
  <c r="I10" i="1"/>
  <c r="J10" i="1"/>
  <c r="E10" i="1"/>
  <c r="L53" i="2" l="1"/>
  <c r="L96" i="1"/>
  <c r="J77" i="3"/>
  <c r="L48" i="3"/>
  <c r="L98" i="1"/>
  <c r="L17" i="3"/>
  <c r="L46" i="3"/>
  <c r="L26" i="1"/>
  <c r="L29" i="2"/>
  <c r="K29" i="3"/>
  <c r="L74" i="3"/>
  <c r="L94" i="3"/>
  <c r="K10" i="3"/>
  <c r="F77" i="2"/>
  <c r="L47" i="3"/>
  <c r="L94" i="1"/>
  <c r="J19" i="1"/>
  <c r="L68" i="1"/>
  <c r="L61" i="1"/>
  <c r="K85" i="3"/>
  <c r="K91" i="3"/>
  <c r="L93" i="1"/>
  <c r="L74" i="2"/>
  <c r="L62" i="1"/>
  <c r="L10" i="2"/>
  <c r="K29" i="2"/>
  <c r="L88" i="2"/>
  <c r="L10" i="3"/>
  <c r="L29" i="3"/>
  <c r="K58" i="3"/>
  <c r="L85" i="3"/>
  <c r="L91" i="3"/>
  <c r="L24" i="1"/>
  <c r="L18" i="1"/>
  <c r="L15" i="2"/>
  <c r="L95" i="2"/>
  <c r="K91" i="2"/>
  <c r="L93" i="3"/>
  <c r="L13" i="2"/>
  <c r="L66" i="1"/>
  <c r="J100" i="1"/>
  <c r="F58" i="3"/>
  <c r="L58" i="3" s="1"/>
  <c r="K10" i="2"/>
  <c r="L40" i="2"/>
  <c r="K88" i="2"/>
  <c r="K40" i="3"/>
  <c r="K69" i="3"/>
  <c r="K88" i="3"/>
  <c r="L28" i="1"/>
  <c r="L63" i="1"/>
  <c r="L54" i="2"/>
  <c r="L98" i="3"/>
  <c r="K40" i="2"/>
  <c r="L40" i="3"/>
  <c r="L88" i="3"/>
  <c r="L91" i="2"/>
  <c r="L52" i="3"/>
  <c r="L17" i="2"/>
  <c r="F58" i="2"/>
  <c r="H100" i="3"/>
  <c r="L93" i="2"/>
  <c r="L84" i="1"/>
  <c r="L18" i="3"/>
  <c r="J100" i="3"/>
  <c r="L99" i="3"/>
  <c r="L95" i="3"/>
  <c r="L96" i="3"/>
  <c r="F100" i="3"/>
  <c r="K100" i="3"/>
  <c r="F77" i="3"/>
  <c r="L75" i="3"/>
  <c r="L76" i="3"/>
  <c r="K77" i="3"/>
  <c r="H77" i="3"/>
  <c r="L73" i="3"/>
  <c r="H19" i="3"/>
  <c r="L14" i="3"/>
  <c r="J100" i="2"/>
  <c r="L94" i="2"/>
  <c r="H100" i="2"/>
  <c r="K100" i="2"/>
  <c r="L80" i="2"/>
  <c r="K85" i="2"/>
  <c r="L85" i="2"/>
  <c r="L72" i="2"/>
  <c r="L77" i="2"/>
  <c r="K77" i="2"/>
  <c r="L64" i="2"/>
  <c r="K58" i="2"/>
  <c r="L57" i="2"/>
  <c r="J19" i="2"/>
  <c r="H19" i="2"/>
  <c r="L95" i="1"/>
  <c r="L100" i="1" s="1"/>
  <c r="F100" i="1"/>
  <c r="K100" i="1"/>
  <c r="L76" i="1"/>
  <c r="L74" i="1"/>
  <c r="H77" i="1"/>
  <c r="L75" i="1"/>
  <c r="L73" i="1"/>
  <c r="F77" i="1"/>
  <c r="J77" i="1"/>
  <c r="L72" i="1"/>
  <c r="L16" i="1"/>
  <c r="L15" i="1"/>
  <c r="H19" i="1"/>
  <c r="L45" i="3"/>
  <c r="H49" i="3"/>
  <c r="F49" i="3"/>
  <c r="J49" i="3"/>
  <c r="K49" i="3"/>
  <c r="L43" i="3"/>
  <c r="F69" i="3"/>
  <c r="L64" i="3"/>
  <c r="L69" i="3" s="1"/>
  <c r="J19" i="3"/>
  <c r="L15" i="3"/>
  <c r="L16" i="3"/>
  <c r="F19" i="3"/>
  <c r="L13" i="3"/>
  <c r="F69" i="2"/>
  <c r="L61" i="2"/>
  <c r="J58" i="2"/>
  <c r="H58" i="2"/>
  <c r="L56" i="2"/>
  <c r="L52" i="2"/>
  <c r="L51" i="2"/>
  <c r="L42" i="2"/>
  <c r="L49" i="2"/>
  <c r="L18" i="2"/>
  <c r="L14" i="2"/>
  <c r="L12" i="2"/>
  <c r="F19" i="2"/>
  <c r="K69" i="2"/>
  <c r="G106" i="2"/>
  <c r="K49" i="2"/>
  <c r="I106" i="2"/>
  <c r="K19" i="2"/>
  <c r="E106" i="2"/>
  <c r="G106" i="3"/>
  <c r="E106" i="3"/>
  <c r="I106" i="3"/>
  <c r="K19" i="3"/>
  <c r="F85" i="1"/>
  <c r="L85" i="1" s="1"/>
  <c r="H69" i="1"/>
  <c r="F69" i="1"/>
  <c r="L65" i="1"/>
  <c r="J69" i="1"/>
  <c r="L64" i="1"/>
  <c r="K69" i="1"/>
  <c r="L51" i="1"/>
  <c r="J29" i="1"/>
  <c r="L27" i="1"/>
  <c r="L23" i="1"/>
  <c r="H29" i="1"/>
  <c r="L21" i="1"/>
  <c r="F29" i="1"/>
  <c r="L14" i="1"/>
  <c r="L17" i="1"/>
  <c r="L13" i="1"/>
  <c r="F19" i="1"/>
  <c r="L12" i="1"/>
  <c r="L105" i="3"/>
  <c r="K105" i="3"/>
  <c r="L105" i="2"/>
  <c r="K105" i="2"/>
  <c r="L58" i="1"/>
  <c r="K29" i="1"/>
  <c r="L40" i="1"/>
  <c r="L91" i="1"/>
  <c r="K19" i="1"/>
  <c r="K49" i="1"/>
  <c r="K105" i="1"/>
  <c r="K58" i="1"/>
  <c r="K88" i="1"/>
  <c r="K10" i="1"/>
  <c r="L10" i="1"/>
  <c r="L49" i="1"/>
  <c r="K85" i="1"/>
  <c r="G106" i="1"/>
  <c r="K40" i="1"/>
  <c r="K77" i="1"/>
  <c r="K91" i="1"/>
  <c r="I106" i="1"/>
  <c r="L105" i="1"/>
  <c r="E106" i="1"/>
  <c r="L88" i="1"/>
  <c r="L49" i="3" l="1"/>
  <c r="L77" i="1"/>
  <c r="J106" i="3"/>
  <c r="L100" i="2"/>
  <c r="L69" i="2"/>
  <c r="L77" i="3"/>
  <c r="L58" i="2"/>
  <c r="F106" i="2"/>
  <c r="H106" i="3"/>
  <c r="H106" i="2"/>
  <c r="L100" i="3"/>
  <c r="F106" i="3"/>
  <c r="J106" i="2"/>
  <c r="L19" i="2"/>
  <c r="H106" i="1"/>
  <c r="J106" i="1"/>
  <c r="F106" i="1"/>
  <c r="L69" i="1"/>
  <c r="L29" i="1"/>
  <c r="L19" i="1"/>
  <c r="L19" i="3"/>
  <c r="K106" i="2"/>
  <c r="K106" i="3"/>
  <c r="K106" i="1"/>
  <c r="L106" i="3" l="1"/>
  <c r="L106" i="2"/>
  <c r="L106" i="1"/>
</calcChain>
</file>

<file path=xl/comments1.xml><?xml version="1.0" encoding="utf-8"?>
<comments xmlns="http://schemas.openxmlformats.org/spreadsheetml/2006/main">
  <authors>
    <author>dell</author>
    <author>Lahari</author>
  </authors>
  <commentList>
    <comment ref="ID10" authorId="0" shapeId="0">
      <text>
        <r>
          <rPr>
            <b/>
            <sz val="9"/>
            <color indexed="81"/>
            <rFont val="Tahoma"/>
            <charset val="1"/>
          </rPr>
          <t>dell:</t>
        </r>
        <r>
          <rPr>
            <sz val="9"/>
            <color indexed="81"/>
            <rFont val="Tahoma"/>
            <charset val="1"/>
          </rPr>
          <t xml:space="preserve">
Vijaya Bio Tech- 2nd Installment</t>
        </r>
      </text>
    </comment>
    <comment ref="ID11" authorId="0" shapeId="0">
      <text>
        <r>
          <rPr>
            <b/>
            <sz val="9"/>
            <color indexed="81"/>
            <rFont val="Tahoma"/>
            <family val="2"/>
          </rPr>
          <t>dell:</t>
        </r>
        <r>
          <rPr>
            <sz val="9"/>
            <color indexed="81"/>
            <rFont val="Tahoma"/>
            <family val="2"/>
          </rPr>
          <t xml:space="preserve">
Sunrise - 30.00 Lakhs
Vikranth - 40.00 Lakhs
Bharati - 50 lakhs</t>
        </r>
      </text>
    </comment>
    <comment ref="ES29" authorId="1" shapeId="0">
      <text>
        <r>
          <rPr>
            <b/>
            <sz val="9"/>
            <color indexed="81"/>
            <rFont val="Tahoma"/>
            <family val="2"/>
          </rPr>
          <t>Lahari:</t>
        </r>
        <r>
          <rPr>
            <sz val="9"/>
            <color indexed="81"/>
            <rFont val="Tahoma"/>
            <family val="2"/>
          </rPr>
          <t xml:space="preserve">
Krishnaveni, Amaraneni</t>
        </r>
      </text>
    </comment>
    <comment ref="AL32" authorId="1" shapeId="0">
      <text>
        <r>
          <rPr>
            <b/>
            <sz val="9"/>
            <color indexed="81"/>
            <rFont val="Tahoma"/>
            <charset val="1"/>
          </rPr>
          <t>Lahari:</t>
        </r>
        <r>
          <rPr>
            <sz val="9"/>
            <color indexed="81"/>
            <rFont val="Tahoma"/>
            <charset val="1"/>
          </rPr>
          <t xml:space="preserve">
Sridevi cold storage- 2nd inst</t>
        </r>
      </text>
    </comment>
    <comment ref="GH32" authorId="1" shapeId="0">
      <text>
        <r>
          <rPr>
            <b/>
            <sz val="9"/>
            <color indexed="81"/>
            <rFont val="Tahoma"/>
            <family val="2"/>
          </rPr>
          <t>Lahari:</t>
        </r>
        <r>
          <rPr>
            <sz val="9"/>
            <color indexed="81"/>
            <rFont val="Tahoma"/>
            <family val="2"/>
          </rPr>
          <t xml:space="preserve">
Nandini Cold storage</t>
        </r>
      </text>
    </comment>
    <comment ref="ID32" authorId="1" shapeId="0">
      <text>
        <r>
          <rPr>
            <b/>
            <sz val="9"/>
            <color indexed="81"/>
            <rFont val="Tahoma"/>
            <family val="2"/>
          </rPr>
          <t>Lahari:</t>
        </r>
        <r>
          <rPr>
            <sz val="9"/>
            <color indexed="81"/>
            <rFont val="Tahoma"/>
            <family val="2"/>
          </rPr>
          <t xml:space="preserve">
VLN,Jam Jam, Gubba, Gubba Agri- 2nd inst
Chamundeshwari 140 (new)</t>
        </r>
      </text>
    </comment>
  </commentList>
</comments>
</file>

<file path=xl/sharedStrings.xml><?xml version="1.0" encoding="utf-8"?>
<sst xmlns="http://schemas.openxmlformats.org/spreadsheetml/2006/main" count="1199" uniqueCount="184">
  <si>
    <t>ANNEXURE - I</t>
  </si>
  <si>
    <t>S.No</t>
  </si>
  <si>
    <t xml:space="preserve">Components </t>
  </si>
  <si>
    <t>Unit</t>
  </si>
  <si>
    <t>General</t>
  </si>
  <si>
    <t>SCSP</t>
  </si>
  <si>
    <t>TSP</t>
  </si>
  <si>
    <t>Total</t>
  </si>
  <si>
    <t>Phy</t>
  </si>
  <si>
    <t>Fin</t>
  </si>
  <si>
    <t>I</t>
  </si>
  <si>
    <t>Plantation Infrastructure Development</t>
  </si>
  <si>
    <t>No</t>
  </si>
  <si>
    <t>II</t>
  </si>
  <si>
    <t>Establishment of New gardens (without integration)</t>
  </si>
  <si>
    <t>Mango (5m x 5m)</t>
  </si>
  <si>
    <t>Ha.</t>
  </si>
  <si>
    <t xml:space="preserve">Guava (3m x 3m) </t>
  </si>
  <si>
    <t>Apple Ber (5m x 5m)</t>
  </si>
  <si>
    <t>Pomegranate (5m x 3m)</t>
  </si>
  <si>
    <t xml:space="preserve">  </t>
  </si>
  <si>
    <t>III</t>
  </si>
  <si>
    <t>II Yr Maintenance</t>
  </si>
  <si>
    <t>Citrus (Sweet orange/Kinnow/ Mandarin) (6m x 6m)</t>
  </si>
  <si>
    <t>Acid lime (6m x 6m)</t>
  </si>
  <si>
    <t>Ha</t>
  </si>
  <si>
    <t>Fig (2.5m x 2.5m)</t>
  </si>
  <si>
    <t>Custard apple (2.5 x 2.5m)</t>
  </si>
  <si>
    <t>Cocoa (3.5m X3.5m)</t>
  </si>
  <si>
    <t>IV</t>
  </si>
  <si>
    <t>III Yr Maintenance</t>
  </si>
  <si>
    <t>V</t>
  </si>
  <si>
    <r>
      <t xml:space="preserve">Creation of Water Resources - </t>
    </r>
    <r>
      <rPr>
        <sz val="12"/>
        <rFont val="Arial"/>
        <family val="2"/>
      </rPr>
      <t xml:space="preserve">Water Harvesting System </t>
    </r>
  </si>
  <si>
    <t>10x10x3m</t>
  </si>
  <si>
    <t>14x14x4m</t>
  </si>
  <si>
    <t>15x15x3m</t>
  </si>
  <si>
    <t>20x20x3m</t>
  </si>
  <si>
    <t>21x21x4m</t>
  </si>
  <si>
    <t>27x27x4m</t>
  </si>
  <si>
    <t>35x35x4m</t>
  </si>
  <si>
    <t>VI</t>
  </si>
  <si>
    <t>Protected Cultivation</t>
  </si>
  <si>
    <t>Construction of Naturally ventilated poly houses</t>
  </si>
  <si>
    <t>Cost of Plant material for Vegetables</t>
  </si>
  <si>
    <t>Cost of Plant material  &amp; inputs for High value flowers crops grown in Poly houses</t>
  </si>
  <si>
    <t>i</t>
  </si>
  <si>
    <t>Carnation</t>
  </si>
  <si>
    <t>ii</t>
  </si>
  <si>
    <t>Gerbera</t>
  </si>
  <si>
    <t>iii</t>
  </si>
  <si>
    <t>Roses</t>
  </si>
  <si>
    <t>VII</t>
  </si>
  <si>
    <t>Integrated Post Harvest Management</t>
  </si>
  <si>
    <t>Refer vans</t>
  </si>
  <si>
    <t>Ripening chambers  (Max. Rs.35000 per MT)</t>
  </si>
  <si>
    <t>Cold Storage Type 1 (5000 MT each) Single Temp. Zone</t>
  </si>
  <si>
    <t>VIII</t>
  </si>
  <si>
    <t>Special interventions</t>
  </si>
  <si>
    <t>IX</t>
  </si>
  <si>
    <t>X</t>
  </si>
  <si>
    <t>Human Resource Development</t>
  </si>
  <si>
    <t>Skill Development Trainings within the State (@ Rs.16420/- for each training covering 200 hrs per person) for rural youth under ASCI</t>
  </si>
  <si>
    <t>Exposure visits to farmers Outside the state (@ Rs.1000 per farmer for Max. 6 days)</t>
  </si>
  <si>
    <t>Capacity building &amp; strengthing of FPOs as per SFAC norms</t>
  </si>
  <si>
    <t>Turmeric FPOs</t>
  </si>
  <si>
    <t>Vegetable FPOs</t>
  </si>
  <si>
    <t>XI</t>
  </si>
  <si>
    <t>Awareness Programmes</t>
  </si>
  <si>
    <t xml:space="preserve">Conducting Shows / seminars / Workshops </t>
  </si>
  <si>
    <t>i.</t>
  </si>
  <si>
    <t>District Level</t>
  </si>
  <si>
    <t>Printing of literature, advertisements etc.,</t>
  </si>
  <si>
    <t>GRAND TOTAL</t>
  </si>
  <si>
    <t>* Note:</t>
  </si>
  <si>
    <t xml:space="preserve">Signature of </t>
  </si>
  <si>
    <t>DH&amp;SO/H&amp; SCO</t>
  </si>
  <si>
    <t>Turmeric/ chilly solar driers (Rs.2.00 lakhs unit cost)</t>
  </si>
  <si>
    <t>Turmeric polishing units</t>
  </si>
  <si>
    <t>Turmeric slicing machine(Rs.40 lakhs unit cost)</t>
  </si>
  <si>
    <t>Turmeric boiling units</t>
  </si>
  <si>
    <t>Establishment of Market Infrastructure</t>
  </si>
  <si>
    <t>Training to farmers within the state</t>
  </si>
  <si>
    <t>No.</t>
  </si>
  <si>
    <t>Seed infrastructure units under Private Sector</t>
  </si>
  <si>
    <t>Mulching</t>
  </si>
  <si>
    <t>Establishment of Retail Markets yards operated by FPOs (100% assistance)</t>
  </si>
  <si>
    <t>Technology Dessimination through Frontline Demonstrations</t>
  </si>
  <si>
    <t>Ac</t>
  </si>
  <si>
    <t>General: 75.22%</t>
  </si>
  <si>
    <t>SCP:15.44%</t>
  </si>
  <si>
    <t>TSP: 9.34%</t>
  </si>
  <si>
    <t>Allocation percentage should be followed as hereunder:</t>
  </si>
  <si>
    <t xml:space="preserve">No modifications should be made in the format like addition or deletion of rows or columns. </t>
  </si>
  <si>
    <t>Horticulture Mechanization</t>
  </si>
  <si>
    <t>Mini tractors</t>
  </si>
  <si>
    <t>SC/ST</t>
  </si>
  <si>
    <r>
      <t xml:space="preserve">In case of any additional rows required, kindly indicate the same at the bottom </t>
    </r>
    <r>
      <rPr>
        <b/>
        <sz val="12"/>
        <color theme="1"/>
        <rFont val="Arial"/>
        <family val="2"/>
      </rPr>
      <t>after grand total</t>
    </r>
  </si>
  <si>
    <t>Name of the District:</t>
  </si>
  <si>
    <t>PROPOSED ANNUAL ACTION PLAN 2018-19 OF MIDH</t>
  </si>
  <si>
    <t xml:space="preserve">                         Target for 2018-19           (Fin: Rs. In Lakhs)</t>
  </si>
  <si>
    <t>Sub Total</t>
  </si>
  <si>
    <t>XII</t>
  </si>
  <si>
    <t>XIII</t>
  </si>
  <si>
    <t>Vegetables (only in identified crop colonies)</t>
  </si>
  <si>
    <t>Turmeric powder making machine (Rs.2.2 lakhs unit cost)</t>
  </si>
  <si>
    <t xml:space="preserve">Subsidy 
</t>
  </si>
  <si>
    <t xml:space="preserve">Cold rooms (Stagging) with add-on technology for solar energy </t>
  </si>
  <si>
    <t>Power saws</t>
  </si>
  <si>
    <t>Tractor mounted sprayers</t>
  </si>
  <si>
    <t>Integrated Pack Houses</t>
  </si>
  <si>
    <t>Garden tools for canopy management (please specify the details below- at the end of format)</t>
  </si>
  <si>
    <t xml:space="preserve">FLD - Dragon Fruit </t>
  </si>
  <si>
    <t>Pack Houses (Only SC/ST farmers)</t>
  </si>
  <si>
    <t>Chilli FPOs</t>
  </si>
  <si>
    <r>
      <t>Citrus (For</t>
    </r>
    <r>
      <rPr>
        <b/>
        <sz val="12"/>
        <rFont val="Arial"/>
        <family val="2"/>
      </rPr>
      <t xml:space="preserve"> katol gold,nucellar, brazilian orange, Kinnow and Rangpur lime varieties</t>
    </r>
    <r>
      <rPr>
        <sz val="12"/>
        <rFont val="Arial"/>
        <family val="2"/>
      </rPr>
      <t>) (6m x 6m)</t>
    </r>
  </si>
  <si>
    <t>Guava (3m x 3m) - Thai guava, Arka kiran</t>
  </si>
  <si>
    <t>Mancherial</t>
  </si>
  <si>
    <t>Asifabad</t>
  </si>
  <si>
    <t>Nizamabad</t>
  </si>
  <si>
    <t>Kamareddy</t>
  </si>
  <si>
    <t>Karimnagar</t>
  </si>
  <si>
    <t>Jagitial</t>
  </si>
  <si>
    <t>Peddapalli</t>
  </si>
  <si>
    <t>Siricilla</t>
  </si>
  <si>
    <t>Siddipet</t>
  </si>
  <si>
    <t>Medak</t>
  </si>
  <si>
    <t>Sangareddy</t>
  </si>
  <si>
    <t>Warangal - Urban</t>
  </si>
  <si>
    <t>Warangal - Rural</t>
  </si>
  <si>
    <t>Bhupalapally</t>
  </si>
  <si>
    <t>Khammam</t>
  </si>
  <si>
    <t>Kothagudem</t>
  </si>
  <si>
    <t>Nalgonda</t>
  </si>
  <si>
    <t>Suryapet</t>
  </si>
  <si>
    <t>Yadadri</t>
  </si>
  <si>
    <t>Nagarkurnool</t>
  </si>
  <si>
    <t>Wanaparthy</t>
  </si>
  <si>
    <t>Gadwal</t>
  </si>
  <si>
    <t>Vikarabad</t>
  </si>
  <si>
    <t>Rangareddy</t>
  </si>
  <si>
    <t>Adilabad</t>
  </si>
  <si>
    <t>Nirmal</t>
  </si>
  <si>
    <t>Medchal</t>
  </si>
  <si>
    <t>Grand Total</t>
  </si>
  <si>
    <t>Jangaon</t>
  </si>
  <si>
    <t>Mahabubabad</t>
  </si>
  <si>
    <t>Head office</t>
  </si>
  <si>
    <t>Mission Management</t>
  </si>
  <si>
    <t>Sub total - Fruit Crops</t>
  </si>
  <si>
    <t>Sub Total Fruits + Vegetables</t>
  </si>
  <si>
    <t xml:space="preserve"> TOTAL</t>
  </si>
  <si>
    <t xml:space="preserve">Vegetables </t>
  </si>
  <si>
    <t>Mahaboobnagar</t>
  </si>
  <si>
    <t xml:space="preserve">Pack Houses </t>
  </si>
  <si>
    <t>Small Nurseries</t>
  </si>
  <si>
    <t>Plant material Vegetables</t>
  </si>
  <si>
    <t>Centre of Excellence for Flowers &amp; Vegetables Jeedimetla</t>
  </si>
  <si>
    <t>Establishment of  TC Units</t>
  </si>
  <si>
    <t xml:space="preserve"> Spill over/ Committed  Target for 2018-19 of MIDH</t>
  </si>
  <si>
    <t>Note: The targets given under Area expansion are the releases made after 31.03.2018. Hence indicated in this Committed Plan. They are NOT new targets to be grounded.</t>
  </si>
  <si>
    <t>Note: The targets given under Pack Houses are releases made after 31.03.2018. Hence indicated in this Committed Plan. They are NOT new targets to be grounded.</t>
  </si>
  <si>
    <t>Note: Target under Ripening chamber pertains to MNJ Ripening chamber</t>
  </si>
  <si>
    <t>Note: 1) Target under Pack house pertains to Mrs. Indira and it has got the approval of SLEC
2) Target under Cold rooms pertains to Mohd. Sajid and Mr. Samir Bhagat (To be placed in ensuing SLEC)</t>
  </si>
  <si>
    <t>Note: 1) Target under Integrated pack house pertains to M/s.Green Flex Pvt Ltd.
2) Target under Pack houses pertains to Mr. Raji Reddy and Swarnalatha were approved in 5th or 6th SLEC</t>
  </si>
  <si>
    <t>Note: Target under Solar cold rooms pertains to Satyanarayana Reddy, Sabir Pasha, Sadiq Ahmed and Siddiq Pasha</t>
  </si>
  <si>
    <t>Note: Targets under Area expansion pertains to the releases made after 31.03.2018.
2) Solar cold room pertains to Karunakar Reddy</t>
  </si>
  <si>
    <t xml:space="preserve">Note: Target under Seed Infra Units pertains to two instl Mudra Seeds </t>
  </si>
  <si>
    <r>
      <t xml:space="preserve">Note: 1) Target under Pack houses pertains to Vijaya, </t>
    </r>
    <r>
      <rPr>
        <b/>
        <sz val="20"/>
        <color rgb="FF0070C0"/>
        <rFont val="Arial"/>
        <family val="2"/>
      </rPr>
      <t xml:space="preserve">etc  
</t>
    </r>
    <r>
      <rPr>
        <b/>
        <sz val="12"/>
        <color rgb="FFFF0000"/>
        <rFont val="Arial"/>
        <family val="2"/>
      </rPr>
      <t xml:space="preserve">2) </t>
    </r>
  </si>
  <si>
    <t>Note: Target under Solar cold rooms pertains to proposals of Sudhanshu Desai and Avinash Deasi</t>
  </si>
  <si>
    <t>Construction of Naturally ventilated poly houses- Assistance as indicated in guidelines based on size</t>
  </si>
  <si>
    <t>Construction of Net Houses/shadenet house - Assistance as indicated in guidelines based on size</t>
  </si>
  <si>
    <t xml:space="preserve">Cold rooms (Stagging) with add-on technology of solar energy </t>
  </si>
  <si>
    <t xml:space="preserve">                    Spill over/ Committed Target for 2018-19           
(Fin: Rs. In Lakhs)</t>
  </si>
  <si>
    <t>Ripening chambers  (Max. 300 MTs)</t>
  </si>
  <si>
    <t>2) Target under Solar Cold rooms pertains to the (2) units submitted to be placed in the ensuing SLEC.</t>
  </si>
  <si>
    <t>Note: 1) 70 Lakhs of Cold storage pertains to 2nd instl of Sridevi Cold Storage which was released after 31.03.2018. Hence indicated in this Committed Plan. They are NOT new targets to be grounded.</t>
  </si>
  <si>
    <t xml:space="preserve">Note: 1) Target indicated in TC unit pertains to 2nd instl of banana Biotech.
2) The targets given under Area expansion are the releases made after 31.03.2018. Hence indicated in this Committed Plan. They are NOT new targets to be grounded.
</t>
  </si>
  <si>
    <t>3) Targets under Pack houses pertains to proposals of Yelugandal village</t>
  </si>
  <si>
    <t xml:space="preserve">Note: 1) Target under pack house pertains to Buchi Reddy (approved but not released), Ramulu (to be approved in 8th SLEC)
2) Target under Cold storage unit pertains to 2nd instl of Nandini CS
</t>
  </si>
  <si>
    <t>3) Solar cold rooms pertains to Jagan, Ramu, Srrekanth, Anupama, Padmavathi, Mazhar</t>
  </si>
  <si>
    <t xml:space="preserve">Note: Target under small nurseries pertain to 2nd instl of Sri. Murali
</t>
  </si>
  <si>
    <t>2) Targets given under Area expansion are the releases made after 31.03.2018. Hence indicated in this Committed Plan. They are NOT new targets to be grounded. Balance targets for releases made to be communicated in AAP commttd 1907 lakhs</t>
  </si>
  <si>
    <t xml:space="preserve">Note: 1) The targets given under Area expansion are the releases made after 31.03.2018. Hence indicated in this Committed Plan. They are NOT new targets to be grounded.
</t>
  </si>
  <si>
    <t>2) Target under Shadenet pertains to releases made to Mr. Tarya
Target under vegetable plant material pertains to releases made after 31.03.2018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</si>
</sst>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_);_(* \(#,##0\);_(* &quot;-&quot;_);_(@_)"/>
    <numFmt numFmtId="165" formatCode="_(* #,##0.00_);_(* \(#,##0.00\);_(* &quot;-&quot;??_);_(@_)"/>
    <numFmt numFmtId="166" formatCode="0.000"/>
    <numFmt numFmtId="167" formatCode="0.00000"/>
    <numFmt numFmtId="168" formatCode="_(* #,##0.00_);_(* \(#,##0.00\);_(* &quot;-&quot;_);_(@_)"/>
    <numFmt numFmtId="170" formatCode="_(* #,##0.000_);_(* \(#,##0.000\);_(* &quot;-&quot;_);_(@_)"/>
  </numFmts>
  <fonts count="24"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0"/>
      <color indexed="8"/>
      <name val="Arial"/>
      <family val="2"/>
    </font>
    <font>
      <b/>
      <sz val="12"/>
      <name val="Arial"/>
      <family val="2"/>
    </font>
    <font>
      <sz val="12"/>
      <name val="Arial"/>
      <family val="2"/>
    </font>
    <font>
      <b/>
      <sz val="12"/>
      <color rgb="FFFF0000"/>
      <name val="Arial"/>
      <family val="2"/>
    </font>
    <font>
      <sz val="10"/>
      <name val="Arial"/>
      <family val="2"/>
    </font>
    <font>
      <sz val="11"/>
      <color indexed="8"/>
      <name val="Calibri"/>
      <family val="2"/>
    </font>
    <font>
      <sz val="10"/>
      <color indexed="8"/>
      <name val="MS Sans Serif"/>
      <family val="2"/>
    </font>
    <font>
      <b/>
      <sz val="11"/>
      <name val="Arial"/>
      <family val="2"/>
    </font>
    <font>
      <b/>
      <sz val="11"/>
      <color rgb="FFFF0000"/>
      <name val="Arial"/>
      <family val="2"/>
    </font>
    <font>
      <b/>
      <sz val="10"/>
      <name val="Arial"/>
      <family val="2"/>
    </font>
    <font>
      <b/>
      <sz val="10"/>
      <color rgb="FFFF0000"/>
      <name val="Arial"/>
      <family val="2"/>
    </font>
    <font>
      <sz val="12"/>
      <color rgb="FFFF0000"/>
      <name val="Arial"/>
      <family val="2"/>
    </font>
    <font>
      <b/>
      <sz val="14"/>
      <name val="Arial"/>
      <family val="2"/>
    </font>
    <font>
      <b/>
      <sz val="16"/>
      <color theme="1"/>
      <name val="Arial"/>
      <family val="2"/>
    </font>
    <font>
      <sz val="14"/>
      <color theme="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b/>
      <sz val="20"/>
      <color rgb="FF0070C0"/>
      <name val="Arial"/>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399975585192419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s>
  <cellStyleXfs count="12">
    <xf numFmtId="0" fontId="0" fillId="0" borderId="0"/>
    <xf numFmtId="0" fontId="4" fillId="0" borderId="0">
      <alignment vertical="top"/>
    </xf>
    <xf numFmtId="165" fontId="8" fillId="0" borderId="0" applyFont="0" applyFill="0" applyBorder="0" applyAlignment="0" applyProtection="0"/>
    <xf numFmtId="165" fontId="9" fillId="0" borderId="0" applyFont="0" applyFill="0" applyBorder="0" applyAlignment="0" applyProtection="0"/>
    <xf numFmtId="0" fontId="9" fillId="0" borderId="0"/>
    <xf numFmtId="0" fontId="8" fillId="0" borderId="0"/>
    <xf numFmtId="0" fontId="1" fillId="0" borderId="0"/>
    <xf numFmtId="0" fontId="4" fillId="0" borderId="0">
      <alignment vertical="top"/>
    </xf>
    <xf numFmtId="0" fontId="8" fillId="0" borderId="0"/>
    <xf numFmtId="0" fontId="8" fillId="0" borderId="0"/>
    <xf numFmtId="0" fontId="10" fillId="0" borderId="0"/>
    <xf numFmtId="165" fontId="1" fillId="0" borderId="0" applyFont="0" applyFill="0" applyBorder="0" applyAlignment="0" applyProtection="0"/>
  </cellStyleXfs>
  <cellXfs count="243">
    <xf numFmtId="0" fontId="0" fillId="0" borderId="0" xfId="0"/>
    <xf numFmtId="0" fontId="3" fillId="0" borderId="0" xfId="0" applyFont="1"/>
    <xf numFmtId="164" fontId="5" fillId="0" borderId="3" xfId="1" applyNumberFormat="1" applyFont="1" applyFill="1" applyBorder="1" applyAlignment="1">
      <alignment horizontal="center" vertical="center" wrapText="1"/>
    </xf>
    <xf numFmtId="0" fontId="5" fillId="2" borderId="3" xfId="1" applyNumberFormat="1" applyFont="1" applyFill="1" applyBorder="1" applyAlignment="1">
      <alignment vertical="center" wrapText="1"/>
    </xf>
    <xf numFmtId="0" fontId="5" fillId="2" borderId="3" xfId="1" applyNumberFormat="1" applyFont="1" applyFill="1" applyBorder="1" applyAlignment="1">
      <alignment horizontal="center" vertical="center" wrapText="1"/>
    </xf>
    <xf numFmtId="164" fontId="5" fillId="0" borderId="3" xfId="1" applyNumberFormat="1" applyFont="1" applyFill="1" applyBorder="1" applyAlignment="1">
      <alignment horizontal="center" wrapText="1"/>
    </xf>
    <xf numFmtId="0" fontId="5" fillId="0" borderId="3" xfId="1" applyFont="1" applyFill="1" applyBorder="1" applyAlignment="1">
      <alignment vertical="center"/>
    </xf>
    <xf numFmtId="0" fontId="6" fillId="2" borderId="3" xfId="1" applyNumberFormat="1" applyFont="1" applyFill="1" applyBorder="1" applyAlignment="1">
      <alignment horizontal="center" vertical="center" wrapText="1"/>
    </xf>
    <xf numFmtId="0" fontId="6" fillId="2" borderId="3" xfId="0" applyNumberFormat="1" applyFont="1" applyFill="1" applyBorder="1" applyAlignment="1">
      <alignment vertical="center" wrapText="1"/>
    </xf>
    <xf numFmtId="2" fontId="6" fillId="2" borderId="3" xfId="1" applyNumberFormat="1" applyFont="1" applyFill="1" applyBorder="1" applyAlignment="1">
      <alignment horizontal="right" vertical="center" wrapText="1"/>
    </xf>
    <xf numFmtId="0" fontId="3" fillId="0" borderId="3" xfId="0" applyFont="1" applyBorder="1"/>
    <xf numFmtId="0" fontId="6" fillId="2" borderId="3" xfId="1" applyNumberFormat="1" applyFont="1" applyFill="1" applyBorder="1" applyAlignment="1">
      <alignment vertical="center" wrapText="1"/>
    </xf>
    <xf numFmtId="0" fontId="5" fillId="3" borderId="3" xfId="1" applyNumberFormat="1" applyFont="1" applyFill="1" applyBorder="1" applyAlignment="1">
      <alignment horizontal="center" vertical="center" wrapText="1"/>
    </xf>
    <xf numFmtId="2" fontId="5" fillId="3" borderId="3" xfId="1" applyNumberFormat="1" applyFont="1" applyFill="1" applyBorder="1" applyAlignment="1">
      <alignment horizontal="right" vertical="center" wrapText="1"/>
    </xf>
    <xf numFmtId="0" fontId="5" fillId="2" borderId="3" xfId="1" applyNumberFormat="1" applyFont="1" applyFill="1" applyBorder="1" applyAlignment="1">
      <alignment horizontal="left" vertical="center" wrapText="1"/>
    </xf>
    <xf numFmtId="166" fontId="6" fillId="2" borderId="3" xfId="1" applyNumberFormat="1" applyFont="1" applyFill="1" applyBorder="1" applyAlignment="1">
      <alignment horizontal="right" vertical="center" wrapText="1"/>
    </xf>
    <xf numFmtId="0" fontId="6" fillId="2" borderId="3" xfId="1" applyNumberFormat="1" applyFont="1" applyFill="1" applyBorder="1" applyAlignment="1">
      <alignment horizontal="center" vertical="center"/>
    </xf>
    <xf numFmtId="0" fontId="6" fillId="0" borderId="3" xfId="1" applyNumberFormat="1" applyFont="1" applyFill="1" applyBorder="1" applyAlignment="1">
      <alignment horizontal="center" vertical="center" wrapText="1"/>
    </xf>
    <xf numFmtId="0" fontId="6" fillId="0" borderId="3" xfId="1" applyNumberFormat="1" applyFont="1" applyFill="1" applyBorder="1" applyAlignment="1">
      <alignment vertical="center" wrapText="1"/>
    </xf>
    <xf numFmtId="0" fontId="6" fillId="0" borderId="3" xfId="1" applyNumberFormat="1" applyFont="1" applyFill="1" applyBorder="1" applyAlignment="1">
      <alignment horizontal="center" vertical="center"/>
    </xf>
    <xf numFmtId="0" fontId="5" fillId="3" borderId="3" xfId="1" applyNumberFormat="1" applyFont="1" applyFill="1" applyBorder="1" applyAlignment="1">
      <alignment horizontal="center" vertical="center"/>
    </xf>
    <xf numFmtId="0" fontId="6" fillId="2" borderId="3" xfId="1" applyNumberFormat="1" applyFont="1" applyFill="1" applyBorder="1" applyAlignment="1">
      <alignment horizontal="left" vertical="center" wrapText="1"/>
    </xf>
    <xf numFmtId="0" fontId="3" fillId="0" borderId="3" xfId="0" applyFont="1" applyBorder="1" applyAlignment="1">
      <alignment horizontal="center"/>
    </xf>
    <xf numFmtId="166" fontId="3" fillId="0" borderId="3" xfId="0" applyNumberFormat="1" applyFont="1" applyBorder="1"/>
    <xf numFmtId="166" fontId="6" fillId="0" borderId="3" xfId="0" applyNumberFormat="1" applyFont="1" applyFill="1" applyBorder="1" applyAlignment="1">
      <alignment horizontal="right" vertical="center"/>
    </xf>
    <xf numFmtId="0" fontId="5" fillId="3" borderId="3" xfId="1" applyNumberFormat="1" applyFont="1" applyFill="1" applyBorder="1" applyAlignment="1">
      <alignment horizontal="right" vertical="center" wrapText="1"/>
    </xf>
    <xf numFmtId="0" fontId="5" fillId="2" borderId="3" xfId="1" applyNumberFormat="1" applyFont="1" applyFill="1" applyBorder="1" applyAlignment="1">
      <alignment horizontal="center" vertical="center"/>
    </xf>
    <xf numFmtId="0" fontId="6" fillId="2" borderId="6" xfId="1" applyNumberFormat="1" applyFont="1" applyFill="1" applyBorder="1" applyAlignment="1">
      <alignment horizontal="center" vertical="center"/>
    </xf>
    <xf numFmtId="167" fontId="5" fillId="3" borderId="3" xfId="1" applyNumberFormat="1" applyFont="1" applyFill="1" applyBorder="1" applyAlignment="1">
      <alignment horizontal="right" vertical="center" wrapText="1"/>
    </xf>
    <xf numFmtId="0" fontId="5" fillId="0" borderId="3" xfId="0" applyFont="1" applyFill="1" applyBorder="1" applyAlignment="1">
      <alignment horizontal="center" vertical="center"/>
    </xf>
    <xf numFmtId="0" fontId="5" fillId="0" borderId="3" xfId="0" applyFont="1" applyFill="1" applyBorder="1" applyAlignment="1">
      <alignment vertical="center" wrapText="1"/>
    </xf>
    <xf numFmtId="0" fontId="5" fillId="0" borderId="3" xfId="1" applyNumberFormat="1" applyFont="1" applyFill="1" applyBorder="1" applyAlignment="1">
      <alignment horizontal="center" vertical="center"/>
    </xf>
    <xf numFmtId="2" fontId="6" fillId="0" borderId="3" xfId="1" applyNumberFormat="1" applyFont="1" applyFill="1" applyBorder="1" applyAlignment="1">
      <alignment horizontal="right" vertical="center" wrapText="1"/>
    </xf>
    <xf numFmtId="0" fontId="6" fillId="0" borderId="3" xfId="0" applyFont="1" applyFill="1" applyBorder="1" applyAlignment="1">
      <alignment horizontal="center" vertical="center"/>
    </xf>
    <xf numFmtId="0" fontId="6" fillId="0" borderId="3" xfId="0" applyFont="1" applyFill="1" applyBorder="1" applyAlignment="1">
      <alignment vertical="center" wrapText="1"/>
    </xf>
    <xf numFmtId="166" fontId="6" fillId="3" borderId="3" xfId="1" applyNumberFormat="1" applyFont="1" applyFill="1" applyBorder="1" applyAlignment="1">
      <alignment horizontal="right" vertical="center"/>
    </xf>
    <xf numFmtId="0" fontId="5" fillId="2" borderId="3" xfId="0" applyNumberFormat="1" applyFont="1" applyFill="1" applyBorder="1" applyAlignment="1">
      <alignment horizontal="left" vertical="center" wrapText="1"/>
    </xf>
    <xf numFmtId="0" fontId="6" fillId="2" borderId="3" xfId="0" applyNumberFormat="1" applyFont="1" applyFill="1" applyBorder="1" applyAlignment="1">
      <alignment horizontal="left" vertical="center" wrapText="1"/>
    </xf>
    <xf numFmtId="0" fontId="6" fillId="3" borderId="3" xfId="1" applyNumberFormat="1" applyFont="1" applyFill="1" applyBorder="1" applyAlignment="1">
      <alignment horizontal="center" vertical="center" wrapText="1"/>
    </xf>
    <xf numFmtId="0" fontId="6" fillId="3" borderId="3" xfId="1" applyNumberFormat="1" applyFont="1" applyFill="1" applyBorder="1" applyAlignment="1">
      <alignment horizontal="center" vertical="center"/>
    </xf>
    <xf numFmtId="2" fontId="6" fillId="0" borderId="3" xfId="0" applyNumberFormat="1" applyFont="1" applyFill="1" applyBorder="1" applyAlignment="1">
      <alignment horizontal="right" vertical="center"/>
    </xf>
    <xf numFmtId="0" fontId="6" fillId="0" borderId="3" xfId="0" applyFont="1" applyFill="1" applyBorder="1" applyAlignment="1">
      <alignment vertical="center"/>
    </xf>
    <xf numFmtId="0" fontId="7" fillId="4" borderId="3" xfId="1" applyNumberFormat="1" applyFont="1" applyFill="1" applyBorder="1" applyAlignment="1">
      <alignment horizontal="center" vertical="center"/>
    </xf>
    <xf numFmtId="0" fontId="7" fillId="4" borderId="3" xfId="1" applyNumberFormat="1" applyFont="1" applyFill="1" applyBorder="1" applyAlignment="1">
      <alignment horizontal="right" vertical="center" wrapText="1"/>
    </xf>
    <xf numFmtId="0" fontId="2" fillId="0" borderId="0" xfId="0" applyFont="1"/>
    <xf numFmtId="0" fontId="2" fillId="0" borderId="0" xfId="0" applyFont="1" applyAlignment="1">
      <alignment horizontal="left"/>
    </xf>
    <xf numFmtId="0" fontId="2" fillId="0" borderId="0" xfId="0" applyFont="1" applyAlignment="1">
      <alignment horizontal="left" vertical="center" wrapText="1"/>
    </xf>
    <xf numFmtId="0" fontId="3" fillId="0" borderId="0" xfId="0" applyFont="1" applyAlignment="1"/>
    <xf numFmtId="0" fontId="3" fillId="0" borderId="0" xfId="0" applyFont="1" applyAlignment="1">
      <alignment horizontal="center"/>
    </xf>
    <xf numFmtId="166" fontId="6" fillId="2" borderId="3" xfId="0" applyNumberFormat="1" applyFont="1" applyFill="1" applyBorder="1" applyAlignment="1">
      <alignment horizontal="right" vertical="center" wrapText="1"/>
    </xf>
    <xf numFmtId="166" fontId="5" fillId="3" borderId="3" xfId="1" applyNumberFormat="1" applyFont="1" applyFill="1" applyBorder="1" applyAlignment="1">
      <alignment horizontal="center" vertical="center"/>
    </xf>
    <xf numFmtId="2" fontId="5" fillId="3" borderId="3" xfId="1" applyNumberFormat="1" applyFont="1" applyFill="1" applyBorder="1" applyAlignment="1">
      <alignment horizontal="center" vertical="center"/>
    </xf>
    <xf numFmtId="2" fontId="5" fillId="3" borderId="3" xfId="1" applyNumberFormat="1" applyFont="1" applyFill="1" applyBorder="1" applyAlignment="1">
      <alignment horizontal="center" vertical="center" wrapText="1"/>
    </xf>
    <xf numFmtId="166" fontId="5" fillId="3" borderId="3" xfId="1" applyNumberFormat="1" applyFont="1" applyFill="1" applyBorder="1" applyAlignment="1">
      <alignment horizontal="right" vertical="center"/>
    </xf>
    <xf numFmtId="166" fontId="7" fillId="4" borderId="3" xfId="1" applyNumberFormat="1" applyFont="1" applyFill="1" applyBorder="1" applyAlignment="1">
      <alignment horizontal="center" vertical="center"/>
    </xf>
    <xf numFmtId="2" fontId="6" fillId="2" borderId="3" xfId="0" applyNumberFormat="1" applyFont="1" applyFill="1" applyBorder="1" applyAlignment="1">
      <alignment horizontal="right" vertical="center" wrapText="1"/>
    </xf>
    <xf numFmtId="2" fontId="5" fillId="3" borderId="3" xfId="1" applyNumberFormat="1" applyFont="1" applyFill="1" applyBorder="1" applyAlignment="1">
      <alignment horizontal="right" vertical="center"/>
    </xf>
    <xf numFmtId="0" fontId="5" fillId="2" borderId="3" xfId="1" applyNumberFormat="1" applyFont="1" applyFill="1" applyBorder="1" applyAlignment="1">
      <alignment horizontal="right" vertical="center" wrapText="1"/>
    </xf>
    <xf numFmtId="2" fontId="3" fillId="0" borderId="3" xfId="0" applyNumberFormat="1" applyFont="1" applyBorder="1" applyAlignment="1">
      <alignment horizontal="right"/>
    </xf>
    <xf numFmtId="2" fontId="7" fillId="4" borderId="3" xfId="1" applyNumberFormat="1" applyFont="1" applyFill="1" applyBorder="1" applyAlignment="1">
      <alignment horizontal="right" vertical="center"/>
    </xf>
    <xf numFmtId="166" fontId="6" fillId="2" borderId="7" xfId="1" applyNumberFormat="1" applyFont="1" applyFill="1" applyBorder="1" applyAlignment="1">
      <alignment vertical="center" wrapText="1"/>
    </xf>
    <xf numFmtId="166" fontId="6" fillId="2" borderId="3" xfId="1" applyNumberFormat="1" applyFont="1" applyFill="1" applyBorder="1" applyAlignment="1">
      <alignment vertical="center" wrapText="1"/>
    </xf>
    <xf numFmtId="166" fontId="3" fillId="0" borderId="7" xfId="0" applyNumberFormat="1" applyFont="1" applyBorder="1" applyAlignment="1">
      <alignment horizontal="right" vertical="center"/>
    </xf>
    <xf numFmtId="2" fontId="3" fillId="0" borderId="3" xfId="0" applyNumberFormat="1" applyFont="1" applyBorder="1" applyAlignment="1">
      <alignment horizontal="right" vertical="center"/>
    </xf>
    <xf numFmtId="0" fontId="6" fillId="0" borderId="3" xfId="0" applyFont="1" applyFill="1" applyBorder="1" applyAlignment="1">
      <alignment horizontal="center" vertical="center" wrapText="1"/>
    </xf>
    <xf numFmtId="166" fontId="6" fillId="2" borderId="3" xfId="0" applyNumberFormat="1" applyFont="1" applyFill="1" applyBorder="1" applyAlignment="1">
      <alignment vertical="center"/>
    </xf>
    <xf numFmtId="2" fontId="6" fillId="2" borderId="3" xfId="0" applyNumberFormat="1" applyFont="1" applyFill="1" applyBorder="1" applyAlignment="1">
      <alignment horizontal="right" vertical="center"/>
    </xf>
    <xf numFmtId="0" fontId="6" fillId="2" borderId="3"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xf>
    <xf numFmtId="0" fontId="3" fillId="0" borderId="0" xfId="0" applyFont="1" applyAlignment="1">
      <alignment horizontal="center"/>
    </xf>
    <xf numFmtId="164" fontId="5" fillId="0" borderId="3" xfId="1" applyNumberFormat="1" applyFont="1" applyFill="1" applyBorder="1" applyAlignment="1">
      <alignment horizontal="center" vertical="center" wrapText="1"/>
    </xf>
    <xf numFmtId="166" fontId="6" fillId="2" borderId="7" xfId="1" applyNumberFormat="1" applyFont="1" applyFill="1" applyBorder="1" applyAlignment="1">
      <alignment horizontal="right" vertical="center" wrapText="1"/>
    </xf>
    <xf numFmtId="2" fontId="6" fillId="2" borderId="7" xfId="1" applyNumberFormat="1" applyFont="1" applyFill="1" applyBorder="1" applyAlignment="1">
      <alignment horizontal="right" vertical="center" wrapText="1"/>
    </xf>
    <xf numFmtId="0" fontId="6" fillId="2" borderId="9" xfId="1" applyNumberFormat="1" applyFont="1" applyFill="1" applyBorder="1" applyAlignment="1">
      <alignment horizontal="center" vertical="center"/>
    </xf>
    <xf numFmtId="2" fontId="3" fillId="0" borderId="3" xfId="0" applyNumberFormat="1" applyFont="1" applyBorder="1"/>
    <xf numFmtId="1" fontId="6" fillId="2" borderId="3" xfId="0" applyNumberFormat="1" applyFont="1" applyFill="1" applyBorder="1" applyAlignment="1">
      <alignment horizontal="right" vertical="center"/>
    </xf>
    <xf numFmtId="166" fontId="11" fillId="3" borderId="3" xfId="1" applyNumberFormat="1" applyFont="1" applyFill="1" applyBorder="1" applyAlignment="1">
      <alignment horizontal="center" vertical="center"/>
    </xf>
    <xf numFmtId="166" fontId="12" fillId="4" borderId="3" xfId="1" applyNumberFormat="1" applyFont="1" applyFill="1" applyBorder="1" applyAlignment="1">
      <alignment horizontal="center" vertical="center"/>
    </xf>
    <xf numFmtId="2" fontId="6" fillId="2" borderId="3" xfId="1" applyNumberFormat="1" applyFont="1" applyFill="1" applyBorder="1" applyAlignment="1">
      <alignment vertical="center" wrapText="1"/>
    </xf>
    <xf numFmtId="0" fontId="3" fillId="0" borderId="3" xfId="0" applyFont="1" applyBorder="1" applyAlignment="1">
      <alignment vertical="center"/>
    </xf>
    <xf numFmtId="166" fontId="13" fillId="3" borderId="3" xfId="1" applyNumberFormat="1" applyFont="1" applyFill="1" applyBorder="1" applyAlignment="1">
      <alignment horizontal="center" vertical="center"/>
    </xf>
    <xf numFmtId="166" fontId="14" fillId="4" borderId="3" xfId="1" applyNumberFormat="1" applyFont="1" applyFill="1" applyBorder="1" applyAlignment="1">
      <alignment horizontal="center" vertical="center"/>
    </xf>
    <xf numFmtId="0" fontId="3" fillId="0" borderId="3" xfId="0" applyFont="1" applyBorder="1" applyAlignment="1">
      <alignment horizontal="right" vertical="center"/>
    </xf>
    <xf numFmtId="166" fontId="3" fillId="0" borderId="3" xfId="0" applyNumberFormat="1" applyFont="1" applyBorder="1" applyAlignment="1">
      <alignment horizontal="right" vertical="center"/>
    </xf>
    <xf numFmtId="2" fontId="3" fillId="0" borderId="0" xfId="0" applyNumberFormat="1" applyFont="1"/>
    <xf numFmtId="0" fontId="2" fillId="0" borderId="0" xfId="0" applyFont="1" applyAlignment="1">
      <alignment vertical="center"/>
    </xf>
    <xf numFmtId="2" fontId="5" fillId="0" borderId="3" xfId="1" applyNumberFormat="1" applyFont="1" applyFill="1" applyBorder="1" applyAlignment="1">
      <alignment horizontal="center" vertical="center" wrapText="1"/>
    </xf>
    <xf numFmtId="0" fontId="5" fillId="0" borderId="3" xfId="1" applyNumberFormat="1" applyFont="1" applyFill="1" applyBorder="1" applyAlignment="1">
      <alignment horizontal="right" vertical="center" wrapText="1"/>
    </xf>
    <xf numFmtId="168" fontId="5" fillId="0" borderId="3" xfId="1" applyNumberFormat="1" applyFont="1" applyFill="1" applyBorder="1" applyAlignment="1">
      <alignment horizontal="center" vertical="center" wrapText="1"/>
    </xf>
    <xf numFmtId="168" fontId="5" fillId="2" borderId="3" xfId="1" applyNumberFormat="1" applyFont="1" applyFill="1" applyBorder="1" applyAlignment="1">
      <alignment horizontal="center" vertical="center" wrapText="1"/>
    </xf>
    <xf numFmtId="168" fontId="6" fillId="2" borderId="3" xfId="1" applyNumberFormat="1" applyFont="1" applyFill="1" applyBorder="1" applyAlignment="1">
      <alignment horizontal="right" vertical="center" wrapText="1"/>
    </xf>
    <xf numFmtId="168" fontId="3" fillId="0" borderId="3" xfId="0" applyNumberFormat="1" applyFont="1" applyBorder="1" applyAlignment="1">
      <alignment horizontal="center" vertical="center"/>
    </xf>
    <xf numFmtId="168" fontId="3" fillId="0" borderId="3" xfId="0" applyNumberFormat="1" applyFont="1" applyBorder="1" applyAlignment="1">
      <alignment vertical="center"/>
    </xf>
    <xf numFmtId="168" fontId="3" fillId="0" borderId="3" xfId="0" applyNumberFormat="1" applyFont="1" applyBorder="1" applyAlignment="1">
      <alignment horizontal="right" vertical="center"/>
    </xf>
    <xf numFmtId="168" fontId="3" fillId="0" borderId="3" xfId="0" applyNumberFormat="1" applyFont="1" applyBorder="1" applyAlignment="1">
      <alignment horizontal="right" vertical="center" wrapText="1"/>
    </xf>
    <xf numFmtId="168" fontId="2" fillId="0" borderId="3" xfId="0" applyNumberFormat="1" applyFont="1" applyBorder="1" applyAlignment="1">
      <alignment vertical="center"/>
    </xf>
    <xf numFmtId="168" fontId="2" fillId="0" borderId="3" xfId="0" applyNumberFormat="1" applyFont="1" applyBorder="1" applyAlignment="1">
      <alignment horizontal="right" vertical="center"/>
    </xf>
    <xf numFmtId="0" fontId="5" fillId="6" borderId="3" xfId="1" applyNumberFormat="1" applyFont="1" applyFill="1" applyBorder="1" applyAlignment="1">
      <alignment horizontal="center" vertical="center" wrapText="1"/>
    </xf>
    <xf numFmtId="0" fontId="5" fillId="7" borderId="3" xfId="1" applyNumberFormat="1" applyFont="1" applyFill="1" applyBorder="1" applyAlignment="1">
      <alignment horizontal="center" vertical="center" wrapText="1"/>
    </xf>
    <xf numFmtId="0" fontId="5" fillId="7" borderId="3" xfId="1" applyNumberFormat="1" applyFont="1" applyFill="1" applyBorder="1" applyAlignment="1">
      <alignment vertical="center" wrapText="1"/>
    </xf>
    <xf numFmtId="168" fontId="5" fillId="7" borderId="3" xfId="1" applyNumberFormat="1" applyFont="1" applyFill="1" applyBorder="1" applyAlignment="1">
      <alignment horizontal="center" vertical="center" wrapText="1"/>
    </xf>
    <xf numFmtId="168" fontId="5" fillId="7" borderId="3" xfId="1" applyNumberFormat="1" applyFont="1" applyFill="1" applyBorder="1" applyAlignment="1">
      <alignment vertical="center"/>
    </xf>
    <xf numFmtId="168" fontId="5" fillId="7" borderId="3" xfId="1" applyNumberFormat="1" applyFont="1" applyFill="1" applyBorder="1" applyAlignment="1">
      <alignment horizontal="center" vertical="center"/>
    </xf>
    <xf numFmtId="168" fontId="5" fillId="7" borderId="3" xfId="1" applyNumberFormat="1" applyFont="1" applyFill="1" applyBorder="1" applyAlignment="1">
      <alignment horizontal="right" vertical="center"/>
    </xf>
    <xf numFmtId="168" fontId="5" fillId="7" borderId="3" xfId="1" applyNumberFormat="1" applyFont="1" applyFill="1" applyBorder="1" applyAlignment="1">
      <alignment horizontal="right" vertical="center" wrapText="1"/>
    </xf>
    <xf numFmtId="168" fontId="6" fillId="7" borderId="3" xfId="1" applyNumberFormat="1" applyFont="1" applyFill="1" applyBorder="1" applyAlignment="1">
      <alignment horizontal="right" vertical="center" wrapText="1"/>
    </xf>
    <xf numFmtId="0" fontId="5" fillId="7" borderId="3" xfId="1" applyNumberFormat="1" applyFont="1" applyFill="1" applyBorder="1" applyAlignment="1">
      <alignment horizontal="left" vertical="center" wrapText="1"/>
    </xf>
    <xf numFmtId="2" fontId="6" fillId="7" borderId="3" xfId="1" applyNumberFormat="1" applyFont="1" applyFill="1" applyBorder="1" applyAlignment="1">
      <alignment horizontal="right" vertical="center" wrapText="1"/>
    </xf>
    <xf numFmtId="0" fontId="5" fillId="7" borderId="3" xfId="1" applyNumberFormat="1" applyFont="1" applyFill="1" applyBorder="1" applyAlignment="1">
      <alignment horizontal="center" vertical="center"/>
    </xf>
    <xf numFmtId="0" fontId="5" fillId="7" borderId="3" xfId="0" applyFont="1" applyFill="1" applyBorder="1" applyAlignment="1">
      <alignment horizontal="center" vertical="center"/>
    </xf>
    <xf numFmtId="0" fontId="5" fillId="8" borderId="3" xfId="1" applyNumberFormat="1" applyFont="1" applyFill="1" applyBorder="1" applyAlignment="1">
      <alignment horizontal="center" vertical="center" wrapText="1"/>
    </xf>
    <xf numFmtId="0" fontId="5" fillId="8" borderId="3" xfId="1" applyNumberFormat="1" applyFont="1" applyFill="1" applyBorder="1" applyAlignment="1">
      <alignment horizontal="right" vertical="center" wrapText="1"/>
    </xf>
    <xf numFmtId="2" fontId="5" fillId="8" borderId="3" xfId="1" applyNumberFormat="1" applyFont="1" applyFill="1" applyBorder="1" applyAlignment="1">
      <alignment horizontal="right" vertical="center" wrapText="1"/>
    </xf>
    <xf numFmtId="168" fontId="5" fillId="8" borderId="3" xfId="1" applyNumberFormat="1" applyFont="1" applyFill="1" applyBorder="1" applyAlignment="1">
      <alignment horizontal="right" vertical="center" wrapText="1"/>
    </xf>
    <xf numFmtId="0" fontId="7" fillId="5" borderId="3" xfId="1" applyNumberFormat="1" applyFont="1" applyFill="1" applyBorder="1" applyAlignment="1">
      <alignment horizontal="center" vertical="center"/>
    </xf>
    <xf numFmtId="0" fontId="7" fillId="5" borderId="3" xfId="1" applyNumberFormat="1" applyFont="1" applyFill="1" applyBorder="1" applyAlignment="1">
      <alignment horizontal="right" vertical="center" wrapText="1"/>
    </xf>
    <xf numFmtId="168" fontId="7" fillId="5" borderId="3" xfId="1" applyNumberFormat="1" applyFont="1" applyFill="1" applyBorder="1" applyAlignment="1">
      <alignment horizontal="center" vertical="center"/>
    </xf>
    <xf numFmtId="0" fontId="7" fillId="9" borderId="3" xfId="1" applyNumberFormat="1" applyFont="1" applyFill="1" applyBorder="1" applyAlignment="1">
      <alignment horizontal="center" vertical="center"/>
    </xf>
    <xf numFmtId="168" fontId="7" fillId="9" borderId="3" xfId="1" applyNumberFormat="1" applyFont="1" applyFill="1" applyBorder="1" applyAlignment="1">
      <alignment horizontal="center" vertical="center"/>
    </xf>
    <xf numFmtId="0" fontId="5" fillId="6" borderId="3" xfId="1" applyNumberFormat="1" applyFont="1" applyFill="1" applyBorder="1" applyAlignment="1">
      <alignment horizontal="right" vertical="center" wrapText="1"/>
    </xf>
    <xf numFmtId="168" fontId="6" fillId="2" borderId="2" xfId="1" applyNumberFormat="1" applyFont="1" applyFill="1" applyBorder="1" applyAlignment="1">
      <alignment horizontal="right" vertical="center" wrapText="1"/>
    </xf>
    <xf numFmtId="0" fontId="3" fillId="0" borderId="0" xfId="0" applyFont="1" applyAlignment="1">
      <alignment vertical="center"/>
    </xf>
    <xf numFmtId="168" fontId="5" fillId="0" borderId="3" xfId="0" applyNumberFormat="1" applyFont="1" applyBorder="1" applyAlignment="1">
      <alignment vertical="center"/>
    </xf>
    <xf numFmtId="168" fontId="3" fillId="0" borderId="2" xfId="0" applyNumberFormat="1" applyFont="1" applyFill="1" applyBorder="1" applyAlignment="1">
      <alignment vertical="center"/>
    </xf>
    <xf numFmtId="168" fontId="3" fillId="0" borderId="3" xfId="0" applyNumberFormat="1" applyFont="1" applyFill="1" applyBorder="1" applyAlignment="1">
      <alignment vertical="center"/>
    </xf>
    <xf numFmtId="168" fontId="3" fillId="0" borderId="3" xfId="0" applyNumberFormat="1" applyFont="1" applyFill="1" applyBorder="1" applyAlignment="1">
      <alignment horizontal="center" vertical="center"/>
    </xf>
    <xf numFmtId="168" fontId="3" fillId="0" borderId="3" xfId="0" applyNumberFormat="1" applyFont="1" applyFill="1" applyBorder="1" applyAlignment="1">
      <alignment horizontal="right" vertical="center"/>
    </xf>
    <xf numFmtId="168" fontId="6" fillId="0" borderId="3" xfId="1" applyNumberFormat="1" applyFont="1" applyFill="1" applyBorder="1" applyAlignment="1">
      <alignment horizontal="right" vertical="center" wrapText="1"/>
    </xf>
    <xf numFmtId="0" fontId="3" fillId="0" borderId="0" xfId="0" applyFont="1" applyFill="1" applyAlignment="1">
      <alignment vertical="center"/>
    </xf>
    <xf numFmtId="2" fontId="5" fillId="0" borderId="10" xfId="1" applyNumberFormat="1" applyFont="1" applyFill="1" applyBorder="1" applyAlignment="1">
      <alignment horizontal="center" vertical="center" wrapText="1"/>
    </xf>
    <xf numFmtId="168" fontId="5" fillId="7" borderId="3" xfId="1" applyNumberFormat="1" applyFont="1" applyFill="1" applyBorder="1" applyAlignment="1">
      <alignment vertical="center" wrapText="1"/>
    </xf>
    <xf numFmtId="168" fontId="6" fillId="0" borderId="3" xfId="0" applyNumberFormat="1" applyFont="1" applyFill="1" applyBorder="1" applyAlignment="1">
      <alignment horizontal="center" vertical="center"/>
    </xf>
    <xf numFmtId="168" fontId="6" fillId="0" borderId="3" xfId="0" applyNumberFormat="1" applyFont="1" applyFill="1" applyBorder="1" applyAlignment="1">
      <alignment vertical="center" wrapText="1"/>
    </xf>
    <xf numFmtId="168" fontId="3" fillId="0" borderId="3" xfId="11" applyNumberFormat="1" applyFont="1" applyBorder="1" applyAlignment="1">
      <alignment vertical="center"/>
    </xf>
    <xf numFmtId="168" fontId="6" fillId="0" borderId="2" xfId="0" applyNumberFormat="1" applyFont="1" applyFill="1" applyBorder="1" applyAlignment="1">
      <alignment horizontal="center" vertical="center"/>
    </xf>
    <xf numFmtId="0" fontId="3" fillId="7" borderId="0" xfId="0" applyFont="1" applyFill="1" applyAlignment="1">
      <alignment vertical="center"/>
    </xf>
    <xf numFmtId="0" fontId="3" fillId="8" borderId="0" xfId="0" applyFont="1" applyFill="1" applyAlignment="1">
      <alignment vertical="center"/>
    </xf>
    <xf numFmtId="168" fontId="3" fillId="7" borderId="3" xfId="0" applyNumberFormat="1" applyFont="1" applyFill="1" applyBorder="1" applyAlignment="1">
      <alignment vertical="center"/>
    </xf>
    <xf numFmtId="168" fontId="2" fillId="6" borderId="3" xfId="0" applyNumberFormat="1" applyFont="1" applyFill="1" applyBorder="1" applyAlignment="1">
      <alignment vertical="center"/>
    </xf>
    <xf numFmtId="0" fontId="2" fillId="6" borderId="0" xfId="0" applyFont="1" applyFill="1" applyAlignment="1">
      <alignment vertical="center"/>
    </xf>
    <xf numFmtId="168" fontId="2" fillId="8" borderId="3" xfId="0" applyNumberFormat="1" applyFont="1" applyFill="1" applyBorder="1" applyAlignment="1">
      <alignment vertical="center"/>
    </xf>
    <xf numFmtId="0" fontId="2" fillId="8" borderId="3" xfId="0" applyFont="1" applyFill="1" applyBorder="1" applyAlignment="1">
      <alignment vertical="center"/>
    </xf>
    <xf numFmtId="168" fontId="3" fillId="7" borderId="6" xfId="0" applyNumberFormat="1" applyFont="1" applyFill="1" applyBorder="1" applyAlignment="1">
      <alignment vertical="center"/>
    </xf>
    <xf numFmtId="168" fontId="3" fillId="0" borderId="3" xfId="11" applyNumberFormat="1" applyFont="1" applyFill="1" applyBorder="1" applyAlignment="1">
      <alignment vertical="center"/>
    </xf>
    <xf numFmtId="0" fontId="15" fillId="5" borderId="0" xfId="0" applyFont="1" applyFill="1" applyAlignment="1">
      <alignment vertical="center"/>
    </xf>
    <xf numFmtId="0" fontId="7" fillId="9" borderId="3" xfId="0" applyFont="1" applyFill="1" applyBorder="1" applyAlignment="1">
      <alignment horizontal="right" vertical="center"/>
    </xf>
    <xf numFmtId="0" fontId="15" fillId="9" borderId="3" xfId="0" applyFont="1" applyFill="1" applyBorder="1" applyAlignment="1">
      <alignment vertical="center"/>
    </xf>
    <xf numFmtId="168" fontId="3" fillId="0" borderId="0" xfId="0" applyNumberFormat="1" applyFont="1" applyAlignment="1">
      <alignment vertical="center"/>
    </xf>
    <xf numFmtId="0" fontId="2" fillId="0" borderId="1" xfId="0" applyFont="1" applyBorder="1" applyAlignment="1">
      <alignment vertical="center"/>
    </xf>
    <xf numFmtId="0" fontId="17" fillId="0" borderId="0" xfId="0" applyFont="1" applyAlignment="1">
      <alignment vertical="center"/>
    </xf>
    <xf numFmtId="0" fontId="2" fillId="0" borderId="0" xfId="0" applyFont="1" applyBorder="1" applyAlignment="1">
      <alignment vertical="center"/>
    </xf>
    <xf numFmtId="0" fontId="18" fillId="0" borderId="0" xfId="0" applyFont="1" applyAlignment="1">
      <alignment vertical="center"/>
    </xf>
    <xf numFmtId="0" fontId="5" fillId="7" borderId="6" xfId="1" applyNumberFormat="1" applyFont="1" applyFill="1" applyBorder="1" applyAlignment="1">
      <alignment horizontal="center" vertical="center"/>
    </xf>
    <xf numFmtId="0" fontId="5" fillId="7" borderId="6" xfId="1" applyNumberFormat="1" applyFont="1" applyFill="1" applyBorder="1" applyAlignment="1">
      <alignment vertical="center" wrapText="1"/>
    </xf>
    <xf numFmtId="2" fontId="6" fillId="7" borderId="6" xfId="1" applyNumberFormat="1" applyFont="1" applyFill="1" applyBorder="1" applyAlignment="1">
      <alignment horizontal="right" vertical="center" wrapText="1"/>
    </xf>
    <xf numFmtId="0" fontId="7" fillId="7" borderId="2" xfId="1" applyNumberFormat="1" applyFont="1" applyFill="1" applyBorder="1" applyAlignment="1">
      <alignment horizontal="center" vertical="center"/>
    </xf>
    <xf numFmtId="0" fontId="7" fillId="7" borderId="2" xfId="1" applyNumberFormat="1" applyFont="1" applyFill="1" applyBorder="1" applyAlignment="1">
      <alignment horizontal="left" vertical="center" wrapText="1"/>
    </xf>
    <xf numFmtId="168" fontId="7" fillId="7" borderId="2" xfId="1" applyNumberFormat="1" applyFont="1" applyFill="1" applyBorder="1" applyAlignment="1">
      <alignment horizontal="center" vertical="center"/>
    </xf>
    <xf numFmtId="168" fontId="7" fillId="7" borderId="3" xfId="1" applyNumberFormat="1" applyFont="1" applyFill="1" applyBorder="1" applyAlignment="1">
      <alignment horizontal="center" vertical="center" wrapText="1"/>
    </xf>
    <xf numFmtId="0" fontId="15" fillId="7" borderId="0" xfId="0" applyFont="1" applyFill="1" applyAlignment="1">
      <alignment vertical="center"/>
    </xf>
    <xf numFmtId="0" fontId="8" fillId="0" borderId="0" xfId="5" applyAlignment="1">
      <alignment horizontal="center" vertical="center"/>
    </xf>
    <xf numFmtId="0" fontId="8" fillId="0" borderId="3" xfId="5" applyBorder="1" applyAlignment="1">
      <alignment horizontal="center" vertical="center"/>
    </xf>
    <xf numFmtId="0" fontId="8" fillId="0" borderId="3" xfId="5" applyBorder="1"/>
    <xf numFmtId="0" fontId="6" fillId="0" borderId="0" xfId="5" applyFont="1" applyAlignment="1">
      <alignment horizontal="center" vertical="center"/>
    </xf>
    <xf numFmtId="0" fontId="6" fillId="0" borderId="3" xfId="5" applyFont="1" applyBorder="1" applyAlignment="1">
      <alignment horizontal="center" vertical="center"/>
    </xf>
    <xf numFmtId="168" fontId="15" fillId="0" borderId="3" xfId="0" applyNumberFormat="1" applyFont="1" applyBorder="1" applyAlignment="1">
      <alignment vertical="center"/>
    </xf>
    <xf numFmtId="2" fontId="15" fillId="0" borderId="3" xfId="1" applyNumberFormat="1" applyFont="1" applyFill="1" applyBorder="1" applyAlignment="1">
      <alignment horizontal="right" vertical="center" wrapText="1"/>
    </xf>
    <xf numFmtId="168" fontId="7" fillId="2" borderId="3" xfId="1" applyNumberFormat="1" applyFont="1" applyFill="1" applyBorder="1" applyAlignment="1">
      <alignment horizontal="center" vertical="center" wrapText="1"/>
    </xf>
    <xf numFmtId="0" fontId="5" fillId="8" borderId="2" xfId="1" applyNumberFormat="1" applyFont="1" applyFill="1" applyBorder="1" applyAlignment="1">
      <alignment horizontal="center" vertical="center" wrapText="1"/>
    </xf>
    <xf numFmtId="0" fontId="5" fillId="8" borderId="2" xfId="1" applyNumberFormat="1" applyFont="1" applyFill="1" applyBorder="1" applyAlignment="1">
      <alignment horizontal="right" vertical="center" wrapText="1"/>
    </xf>
    <xf numFmtId="2" fontId="5" fillId="8" borderId="2" xfId="1" applyNumberFormat="1" applyFont="1" applyFill="1" applyBorder="1" applyAlignment="1">
      <alignment horizontal="right" vertical="center" wrapText="1"/>
    </xf>
    <xf numFmtId="168" fontId="5" fillId="8" borderId="2" xfId="1" applyNumberFormat="1" applyFont="1" applyFill="1" applyBorder="1" applyAlignment="1">
      <alignment horizontal="right" vertical="center" wrapText="1"/>
    </xf>
    <xf numFmtId="0" fontId="5" fillId="7" borderId="6" xfId="1" applyNumberFormat="1" applyFont="1" applyFill="1" applyBorder="1" applyAlignment="1">
      <alignment horizontal="center" vertical="center" wrapText="1"/>
    </xf>
    <xf numFmtId="0" fontId="5" fillId="7" borderId="6" xfId="0" applyNumberFormat="1" applyFont="1" applyFill="1" applyBorder="1" applyAlignment="1">
      <alignment horizontal="left" vertical="center" wrapText="1"/>
    </xf>
    <xf numFmtId="0" fontId="6" fillId="0" borderId="6" xfId="1" applyNumberFormat="1" applyFont="1" applyFill="1" applyBorder="1" applyAlignment="1">
      <alignment horizontal="center" vertical="center"/>
    </xf>
    <xf numFmtId="166" fontId="6" fillId="0" borderId="3" xfId="1" applyNumberFormat="1" applyFont="1" applyFill="1" applyBorder="1" applyAlignment="1">
      <alignment horizontal="right" vertical="center" wrapText="1"/>
    </xf>
    <xf numFmtId="168" fontId="6" fillId="0" borderId="2" xfId="1" applyNumberFormat="1" applyFont="1" applyFill="1" applyBorder="1" applyAlignment="1">
      <alignment horizontal="right" vertical="center" wrapText="1"/>
    </xf>
    <xf numFmtId="0" fontId="8" fillId="0" borderId="3" xfId="5" applyFill="1" applyBorder="1" applyAlignment="1">
      <alignment horizontal="center" vertical="center"/>
    </xf>
    <xf numFmtId="164" fontId="3" fillId="0" borderId="3" xfId="0" applyNumberFormat="1" applyFont="1" applyFill="1" applyBorder="1" applyAlignment="1">
      <alignment vertical="center"/>
    </xf>
    <xf numFmtId="170" fontId="3" fillId="0" borderId="3" xfId="0" applyNumberFormat="1" applyFont="1" applyFill="1" applyBorder="1" applyAlignment="1">
      <alignment vertical="center"/>
    </xf>
    <xf numFmtId="0" fontId="8" fillId="0" borderId="0" xfId="5" applyFill="1" applyAlignment="1">
      <alignment horizontal="center" vertical="center"/>
    </xf>
    <xf numFmtId="168" fontId="3" fillId="0" borderId="2" xfId="0" applyNumberFormat="1" applyFont="1" applyFill="1" applyBorder="1" applyAlignment="1">
      <alignment horizontal="center" vertical="center"/>
    </xf>
    <xf numFmtId="168" fontId="3" fillId="0" borderId="2" xfId="0" applyNumberFormat="1" applyFont="1" applyFill="1" applyBorder="1" applyAlignment="1">
      <alignment horizontal="right" vertical="center"/>
    </xf>
    <xf numFmtId="168" fontId="5" fillId="0" borderId="2" xfId="0" applyNumberFormat="1" applyFont="1" applyFill="1" applyBorder="1" applyAlignment="1">
      <alignment horizontal="right" vertical="center"/>
    </xf>
    <xf numFmtId="168" fontId="2" fillId="0" borderId="2" xfId="0" applyNumberFormat="1" applyFont="1" applyFill="1" applyBorder="1" applyAlignment="1">
      <alignment vertical="center"/>
    </xf>
    <xf numFmtId="168" fontId="3" fillId="0" borderId="2" xfId="11" applyNumberFormat="1" applyFont="1" applyFill="1" applyBorder="1" applyAlignment="1">
      <alignment vertical="center"/>
    </xf>
    <xf numFmtId="0" fontId="6" fillId="0" borderId="3" xfId="1" applyNumberFormat="1" applyFont="1" applyFill="1" applyBorder="1" applyAlignment="1">
      <alignment horizontal="left"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17" fillId="0" borderId="1" xfId="0" applyFont="1" applyBorder="1" applyAlignment="1">
      <alignment vertical="center"/>
    </xf>
    <xf numFmtId="0" fontId="7" fillId="0" borderId="0" xfId="1" applyNumberFormat="1" applyFont="1" applyFill="1" applyBorder="1" applyAlignment="1">
      <alignment horizontal="center" vertical="center"/>
    </xf>
    <xf numFmtId="0" fontId="7" fillId="0" borderId="0" xfId="0" applyFont="1" applyFill="1" applyBorder="1" applyAlignment="1">
      <alignment horizontal="right" vertical="center"/>
    </xf>
    <xf numFmtId="168" fontId="7" fillId="0" borderId="0" xfId="1" applyNumberFormat="1" applyFont="1" applyFill="1" applyBorder="1" applyAlignment="1">
      <alignment horizontal="center" vertical="center"/>
    </xf>
    <xf numFmtId="0" fontId="15" fillId="0" borderId="0" xfId="0" applyFont="1" applyFill="1" applyBorder="1" applyAlignment="1">
      <alignment vertical="center"/>
    </xf>
    <xf numFmtId="2" fontId="8" fillId="0" borderId="3" xfId="5" applyNumberFormat="1" applyBorder="1" applyAlignment="1">
      <alignment horizontal="right" vertical="center"/>
    </xf>
    <xf numFmtId="2" fontId="6" fillId="0" borderId="3" xfId="5" applyNumberFormat="1" applyFont="1" applyBorder="1" applyAlignment="1">
      <alignment horizontal="center" vertical="center"/>
    </xf>
    <xf numFmtId="2" fontId="6" fillId="0" borderId="3" xfId="5" applyNumberFormat="1" applyFont="1" applyBorder="1" applyAlignment="1">
      <alignment horizontal="right" vertical="center"/>
    </xf>
    <xf numFmtId="170" fontId="5" fillId="0" borderId="3" xfId="1" applyNumberFormat="1" applyFont="1" applyFill="1" applyBorder="1" applyAlignment="1">
      <alignment horizontal="center" vertical="center" wrapText="1"/>
    </xf>
    <xf numFmtId="0" fontId="2" fillId="0" borderId="0" xfId="0" applyFont="1" applyBorder="1" applyAlignment="1">
      <alignment horizontal="right" vertical="center"/>
    </xf>
    <xf numFmtId="0" fontId="17" fillId="0" borderId="1" xfId="0" applyFont="1" applyBorder="1" applyAlignment="1">
      <alignment horizontal="right" vertical="center"/>
    </xf>
    <xf numFmtId="0" fontId="5" fillId="7" borderId="3" xfId="1" applyNumberFormat="1" applyFont="1" applyFill="1" applyBorder="1" applyAlignment="1">
      <alignment horizontal="right" vertical="center" wrapText="1"/>
    </xf>
    <xf numFmtId="0" fontId="8" fillId="0" borderId="3" xfId="5" applyBorder="1" applyAlignment="1">
      <alignment horizontal="right" vertical="center"/>
    </xf>
    <xf numFmtId="0" fontId="6" fillId="2" borderId="3" xfId="1" applyNumberFormat="1" applyFont="1" applyFill="1" applyBorder="1" applyAlignment="1">
      <alignment horizontal="right" vertical="center" wrapText="1"/>
    </xf>
    <xf numFmtId="166" fontId="5" fillId="6" borderId="7" xfId="1" applyNumberFormat="1" applyFont="1" applyFill="1" applyBorder="1" applyAlignment="1">
      <alignment horizontal="right" vertical="center" wrapText="1"/>
    </xf>
    <xf numFmtId="0" fontId="2" fillId="8" borderId="3" xfId="0" applyFont="1" applyFill="1" applyBorder="1" applyAlignment="1">
      <alignment horizontal="right" vertical="center"/>
    </xf>
    <xf numFmtId="0" fontId="8" fillId="0" borderId="3" xfId="5" applyBorder="1" applyAlignment="1">
      <alignment horizontal="right"/>
    </xf>
    <xf numFmtId="0" fontId="7" fillId="5" borderId="3" xfId="1" applyNumberFormat="1" applyFont="1" applyFill="1" applyBorder="1" applyAlignment="1">
      <alignment horizontal="right" vertical="center"/>
    </xf>
    <xf numFmtId="0" fontId="7" fillId="7" borderId="2" xfId="1" applyNumberFormat="1" applyFont="1" applyFill="1" applyBorder="1" applyAlignment="1">
      <alignment horizontal="right" vertical="center"/>
    </xf>
    <xf numFmtId="0" fontId="7" fillId="9" borderId="3" xfId="1" applyNumberFormat="1" applyFont="1" applyFill="1" applyBorder="1" applyAlignment="1">
      <alignment horizontal="right" vertical="center"/>
    </xf>
    <xf numFmtId="0" fontId="7" fillId="0" borderId="0" xfId="1" applyNumberFormat="1" applyFont="1" applyFill="1" applyBorder="1" applyAlignment="1">
      <alignment horizontal="right" vertical="center"/>
    </xf>
    <xf numFmtId="0" fontId="3" fillId="0" borderId="0" xfId="0" applyFont="1" applyAlignment="1">
      <alignment horizontal="right" vertical="center"/>
    </xf>
    <xf numFmtId="164" fontId="5" fillId="0" borderId="3" xfId="1" applyNumberFormat="1" applyFont="1" applyFill="1" applyBorder="1" applyAlignment="1">
      <alignment horizontal="center" vertical="center" wrapText="1"/>
    </xf>
    <xf numFmtId="164" fontId="5" fillId="0" borderId="7" xfId="1" applyNumberFormat="1" applyFont="1" applyFill="1" applyBorder="1" applyAlignment="1">
      <alignment horizontal="center" vertical="center" wrapText="1"/>
    </xf>
    <xf numFmtId="170" fontId="3" fillId="5" borderId="3" xfId="0" applyNumberFormat="1" applyFont="1" applyFill="1" applyBorder="1" applyAlignment="1">
      <alignment vertical="center"/>
    </xf>
    <xf numFmtId="2" fontId="6" fillId="5" borderId="3" xfId="1" applyNumberFormat="1" applyFont="1" applyFill="1" applyBorder="1" applyAlignment="1">
      <alignment horizontal="right" vertical="center" wrapText="1"/>
    </xf>
    <xf numFmtId="0" fontId="2" fillId="0" borderId="0" xfId="0" applyFont="1" applyAlignment="1">
      <alignment horizontal="center"/>
    </xf>
    <xf numFmtId="0" fontId="2" fillId="0" borderId="1" xfId="0" applyFont="1" applyBorder="1" applyAlignment="1">
      <alignment horizontal="center"/>
    </xf>
    <xf numFmtId="0" fontId="5" fillId="2" borderId="2" xfId="1" applyNumberFormat="1" applyFont="1" applyFill="1" applyBorder="1" applyAlignment="1">
      <alignment horizontal="center" vertical="center" wrapText="1"/>
    </xf>
    <xf numFmtId="0" fontId="5" fillId="2" borderId="5" xfId="1" applyNumberFormat="1" applyFont="1" applyFill="1" applyBorder="1" applyAlignment="1">
      <alignment horizontal="center" vertical="center" wrapText="1"/>
    </xf>
    <xf numFmtId="164" fontId="5" fillId="0" borderId="3" xfId="1" applyNumberFormat="1" applyFont="1" applyFill="1" applyBorder="1" applyAlignment="1">
      <alignment horizontal="center" vertical="center" wrapText="1"/>
    </xf>
    <xf numFmtId="0" fontId="3" fillId="0" borderId="4" xfId="0" applyFont="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xf>
    <xf numFmtId="0" fontId="3" fillId="0" borderId="0" xfId="0" applyFont="1" applyAlignment="1">
      <alignment horizontal="left"/>
    </xf>
    <xf numFmtId="0" fontId="2" fillId="0" borderId="8" xfId="0" applyFont="1" applyBorder="1" applyAlignment="1">
      <alignment horizontal="left"/>
    </xf>
    <xf numFmtId="0" fontId="3" fillId="0" borderId="0" xfId="0" applyFont="1" applyAlignment="1">
      <alignment horizontal="center"/>
    </xf>
    <xf numFmtId="168" fontId="7" fillId="0" borderId="0" xfId="1" applyNumberFormat="1" applyFont="1" applyFill="1" applyBorder="1" applyAlignment="1">
      <alignment horizontal="center" vertical="center" wrapText="1"/>
    </xf>
    <xf numFmtId="168" fontId="7" fillId="0" borderId="11" xfId="1" applyNumberFormat="1" applyFont="1" applyFill="1" applyBorder="1" applyAlignment="1">
      <alignment horizontal="center" vertical="center" wrapText="1"/>
    </xf>
    <xf numFmtId="168" fontId="7" fillId="0" borderId="11" xfId="1" applyNumberFormat="1" applyFont="1" applyFill="1" applyBorder="1" applyAlignment="1">
      <alignment horizontal="center" vertical="center"/>
    </xf>
    <xf numFmtId="164" fontId="16" fillId="0" borderId="3" xfId="1" applyNumberFormat="1" applyFont="1" applyFill="1" applyBorder="1" applyAlignment="1">
      <alignment horizontal="center" vertical="center" wrapText="1"/>
    </xf>
    <xf numFmtId="164" fontId="16" fillId="0" borderId="7" xfId="1" applyNumberFormat="1" applyFont="1" applyFill="1" applyBorder="1" applyAlignment="1">
      <alignment horizontal="center" vertical="center" wrapText="1"/>
    </xf>
    <xf numFmtId="164" fontId="16" fillId="0" borderId="9" xfId="1" applyNumberFormat="1" applyFont="1" applyFill="1" applyBorder="1" applyAlignment="1">
      <alignment horizontal="center" vertical="center" wrapText="1"/>
    </xf>
    <xf numFmtId="164" fontId="16" fillId="0" borderId="10" xfId="1" applyNumberFormat="1" applyFont="1" applyFill="1" applyBorder="1" applyAlignment="1">
      <alignment horizontal="center" vertical="center" wrapText="1"/>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5" fillId="2" borderId="6" xfId="1" applyNumberFormat="1" applyFont="1" applyFill="1" applyBorder="1" applyAlignment="1">
      <alignment horizontal="center" vertical="center" wrapText="1"/>
    </xf>
    <xf numFmtId="0" fontId="16" fillId="2" borderId="2" xfId="1" applyNumberFormat="1" applyFont="1" applyFill="1" applyBorder="1" applyAlignment="1">
      <alignment horizontal="center" vertical="center" wrapText="1"/>
    </xf>
    <xf numFmtId="0" fontId="16" fillId="2" borderId="5" xfId="1" applyNumberFormat="1" applyFont="1" applyFill="1" applyBorder="1" applyAlignment="1">
      <alignment horizontal="center" vertical="center" wrapText="1"/>
    </xf>
    <xf numFmtId="0" fontId="16" fillId="2" borderId="6" xfId="1" applyNumberFormat="1" applyFont="1" applyFill="1" applyBorder="1" applyAlignment="1">
      <alignment horizontal="center" vertical="center" wrapText="1"/>
    </xf>
  </cellXfs>
  <cellStyles count="12">
    <cellStyle name="Comma" xfId="11" builtinId="3"/>
    <cellStyle name="Comma 2" xfId="2"/>
    <cellStyle name="Comma 3" xfId="3"/>
    <cellStyle name="Excel Built-in Normal" xfId="4"/>
    <cellStyle name="Normal" xfId="0" builtinId="0"/>
    <cellStyle name="Normal 2" xfId="5"/>
    <cellStyle name="Normal 3" xfId="6"/>
    <cellStyle name="Normal 4" xfId="1"/>
    <cellStyle name="Normal 4 2" xfId="7"/>
    <cellStyle name="Normal 5" xfId="8"/>
    <cellStyle name="Normal 6" xfId="9"/>
    <cellStyle name="Normal 7" xfId="10"/>
  </cellStyles>
  <dxfs count="0"/>
  <tableStyles count="0" defaultTableStyle="TableStyleMedium9" defaultPivotStyle="PivotStyleLight16"/>
  <colors>
    <mruColors>
      <color rgb="FFEFF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topLeftCell="A55" workbookViewId="0">
      <selection activeCell="K13" sqref="K13"/>
    </sheetView>
  </sheetViews>
  <sheetFormatPr defaultColWidth="9.109375" defaultRowHeight="15" x14ac:dyDescent="0.25"/>
  <cols>
    <col min="1" max="1" width="5.5546875" style="1" customWidth="1"/>
    <col min="2" max="2" width="34.109375" style="1" customWidth="1"/>
    <col min="3" max="3" width="5.5546875" style="1" customWidth="1"/>
    <col min="4" max="4" width="10.33203125" style="1" customWidth="1"/>
    <col min="5" max="5" width="9.33203125" style="1" customWidth="1"/>
    <col min="6" max="6" width="8.6640625" style="1" customWidth="1"/>
    <col min="7" max="7" width="6.6640625" style="1" customWidth="1"/>
    <col min="8" max="8" width="7.33203125" style="1" customWidth="1"/>
    <col min="9" max="9" width="7.6640625" style="1" customWidth="1"/>
    <col min="10" max="10" width="7.5546875" style="1" customWidth="1"/>
    <col min="11" max="11" width="8.88671875" style="1" customWidth="1"/>
    <col min="12" max="12" width="8.109375" style="1" customWidth="1"/>
    <col min="13" max="16384" width="9.109375" style="1"/>
  </cols>
  <sheetData>
    <row r="1" spans="1:13" ht="15.6" x14ac:dyDescent="0.3">
      <c r="A1" s="216" t="s">
        <v>0</v>
      </c>
      <c r="B1" s="216"/>
      <c r="C1" s="216"/>
      <c r="D1" s="216"/>
      <c r="E1" s="216"/>
      <c r="F1" s="216"/>
      <c r="G1" s="216"/>
      <c r="H1" s="216"/>
      <c r="I1" s="216"/>
      <c r="J1" s="216"/>
      <c r="K1" s="216"/>
      <c r="L1" s="216"/>
    </row>
    <row r="2" spans="1:13" ht="15.6" x14ac:dyDescent="0.3">
      <c r="A2" s="217" t="s">
        <v>98</v>
      </c>
      <c r="B2" s="217"/>
      <c r="C2" s="217"/>
      <c r="D2" s="217"/>
      <c r="E2" s="217"/>
      <c r="F2" s="217"/>
      <c r="G2" s="217"/>
      <c r="H2" s="217"/>
      <c r="I2" s="217"/>
      <c r="J2" s="217"/>
      <c r="K2" s="217"/>
      <c r="L2" s="217"/>
    </row>
    <row r="3" spans="1:13" ht="21.75" customHeight="1" x14ac:dyDescent="0.3">
      <c r="A3" s="225" t="s">
        <v>97</v>
      </c>
      <c r="B3" s="225"/>
      <c r="C3" s="225"/>
      <c r="D3" s="225"/>
      <c r="E3" s="225"/>
      <c r="F3" s="225"/>
      <c r="G3" s="225"/>
      <c r="H3" s="225"/>
      <c r="I3" s="225"/>
      <c r="J3" s="225"/>
      <c r="K3" s="225"/>
      <c r="L3" s="225"/>
    </row>
    <row r="4" spans="1:13" ht="20.25" customHeight="1" x14ac:dyDescent="0.25">
      <c r="A4" s="218" t="s">
        <v>1</v>
      </c>
      <c r="B4" s="218" t="s">
        <v>2</v>
      </c>
      <c r="C4" s="218" t="s">
        <v>3</v>
      </c>
      <c r="D4" s="218" t="s">
        <v>105</v>
      </c>
      <c r="E4" s="220" t="s">
        <v>99</v>
      </c>
      <c r="F4" s="220"/>
      <c r="G4" s="220"/>
      <c r="H4" s="220"/>
      <c r="I4" s="220"/>
      <c r="J4" s="220"/>
      <c r="K4" s="220"/>
      <c r="L4" s="220"/>
      <c r="M4" s="221"/>
    </row>
    <row r="5" spans="1:13" ht="15.6" x14ac:dyDescent="0.25">
      <c r="A5" s="219"/>
      <c r="B5" s="219"/>
      <c r="C5" s="219"/>
      <c r="D5" s="219"/>
      <c r="E5" s="220" t="s">
        <v>4</v>
      </c>
      <c r="F5" s="220"/>
      <c r="G5" s="220" t="s">
        <v>5</v>
      </c>
      <c r="H5" s="220"/>
      <c r="I5" s="220" t="s">
        <v>6</v>
      </c>
      <c r="J5" s="220"/>
      <c r="K5" s="220" t="s">
        <v>7</v>
      </c>
      <c r="L5" s="220"/>
      <c r="M5" s="221"/>
    </row>
    <row r="6" spans="1:13" ht="15.6" x14ac:dyDescent="0.25">
      <c r="A6" s="219"/>
      <c r="B6" s="219"/>
      <c r="C6" s="219"/>
      <c r="D6" s="219"/>
      <c r="E6" s="2" t="s">
        <v>8</v>
      </c>
      <c r="F6" s="2" t="s">
        <v>9</v>
      </c>
      <c r="G6" s="2" t="s">
        <v>8</v>
      </c>
      <c r="H6" s="2" t="s">
        <v>9</v>
      </c>
      <c r="I6" s="2" t="s">
        <v>8</v>
      </c>
      <c r="J6" s="2" t="s">
        <v>9</v>
      </c>
      <c r="K6" s="2" t="s">
        <v>8</v>
      </c>
      <c r="L6" s="2" t="s">
        <v>9</v>
      </c>
      <c r="M6" s="221"/>
    </row>
    <row r="7" spans="1:13" ht="15" customHeight="1" x14ac:dyDescent="0.25">
      <c r="A7" s="4">
        <v>1</v>
      </c>
      <c r="B7" s="4">
        <v>2</v>
      </c>
      <c r="C7" s="4">
        <v>3</v>
      </c>
      <c r="D7" s="4">
        <v>4</v>
      </c>
      <c r="E7" s="4">
        <v>5</v>
      </c>
      <c r="F7" s="4">
        <v>6</v>
      </c>
      <c r="G7" s="4">
        <v>7</v>
      </c>
      <c r="H7" s="4">
        <v>8</v>
      </c>
      <c r="I7" s="4">
        <v>9</v>
      </c>
      <c r="J7" s="4">
        <v>10</v>
      </c>
      <c r="K7" s="4">
        <v>11</v>
      </c>
      <c r="L7" s="4">
        <v>12</v>
      </c>
    </row>
    <row r="8" spans="1:13" ht="31.2" x14ac:dyDescent="0.3">
      <c r="A8" s="4" t="s">
        <v>10</v>
      </c>
      <c r="B8" s="3" t="s">
        <v>11</v>
      </c>
      <c r="C8" s="3"/>
      <c r="D8" s="4"/>
      <c r="E8" s="5"/>
      <c r="F8" s="6"/>
      <c r="G8" s="6"/>
      <c r="H8" s="6"/>
      <c r="I8" s="6"/>
      <c r="J8" s="6"/>
      <c r="K8" s="57"/>
      <c r="L8" s="57"/>
    </row>
    <row r="9" spans="1:13" ht="30" x14ac:dyDescent="0.25">
      <c r="A9" s="7">
        <v>1</v>
      </c>
      <c r="B9" s="8" t="s">
        <v>83</v>
      </c>
      <c r="C9" s="7" t="s">
        <v>12</v>
      </c>
      <c r="D9" s="9">
        <v>100</v>
      </c>
      <c r="E9" s="10"/>
      <c r="F9" s="10"/>
      <c r="G9" s="10"/>
      <c r="H9" s="10"/>
      <c r="I9" s="10"/>
      <c r="J9" s="10"/>
      <c r="K9" s="9">
        <f>E9+G9+I9</f>
        <v>0</v>
      </c>
      <c r="L9" s="9">
        <f>F9+H9+J9</f>
        <v>0</v>
      </c>
    </row>
    <row r="10" spans="1:13" ht="15.6" x14ac:dyDescent="0.25">
      <c r="A10" s="12"/>
      <c r="B10" s="25" t="s">
        <v>100</v>
      </c>
      <c r="C10" s="12"/>
      <c r="D10" s="13"/>
      <c r="E10" s="13">
        <f>E9</f>
        <v>0</v>
      </c>
      <c r="F10" s="13">
        <f t="shared" ref="F10:J10" si="0">F9</f>
        <v>0</v>
      </c>
      <c r="G10" s="13">
        <f t="shared" si="0"/>
        <v>0</v>
      </c>
      <c r="H10" s="13">
        <f t="shared" si="0"/>
        <v>0</v>
      </c>
      <c r="I10" s="13">
        <f t="shared" si="0"/>
        <v>0</v>
      </c>
      <c r="J10" s="13">
        <f t="shared" si="0"/>
        <v>0</v>
      </c>
      <c r="K10" s="13">
        <f t="shared" ref="K10:K78" si="1">E10+G10+I10</f>
        <v>0</v>
      </c>
      <c r="L10" s="13">
        <f t="shared" ref="L10:L78" si="2">F10+H10+J10</f>
        <v>0</v>
      </c>
    </row>
    <row r="11" spans="1:13" ht="31.2" x14ac:dyDescent="0.25">
      <c r="A11" s="4" t="s">
        <v>13</v>
      </c>
      <c r="B11" s="14" t="s">
        <v>14</v>
      </c>
      <c r="C11" s="4"/>
      <c r="D11" s="9"/>
      <c r="E11" s="10"/>
      <c r="F11" s="10"/>
      <c r="G11" s="10"/>
      <c r="H11" s="10"/>
      <c r="I11" s="10"/>
      <c r="J11" s="10"/>
      <c r="K11" s="9">
        <f t="shared" si="1"/>
        <v>0</v>
      </c>
      <c r="L11" s="9">
        <f t="shared" si="2"/>
        <v>0</v>
      </c>
    </row>
    <row r="12" spans="1:13" ht="30" x14ac:dyDescent="0.25">
      <c r="A12" s="7">
        <v>1</v>
      </c>
      <c r="B12" s="11" t="s">
        <v>115</v>
      </c>
      <c r="C12" s="7" t="s">
        <v>16</v>
      </c>
      <c r="D12" s="60">
        <v>0.17599999999999999</v>
      </c>
      <c r="E12" s="83">
        <v>0.4</v>
      </c>
      <c r="F12" s="83">
        <f>E12*D12</f>
        <v>7.0400000000000004E-2</v>
      </c>
      <c r="G12" s="83">
        <v>0.4</v>
      </c>
      <c r="H12" s="83">
        <f>G12*D12</f>
        <v>7.0400000000000004E-2</v>
      </c>
      <c r="I12" s="83">
        <v>0.2</v>
      </c>
      <c r="J12" s="83">
        <f>I12*D12</f>
        <v>3.5200000000000002E-2</v>
      </c>
      <c r="K12" s="9">
        <f t="shared" si="1"/>
        <v>1</v>
      </c>
      <c r="L12" s="15">
        <f t="shared" si="2"/>
        <v>0.17600000000000002</v>
      </c>
    </row>
    <row r="13" spans="1:13" x14ac:dyDescent="0.25">
      <c r="A13" s="7">
        <v>2</v>
      </c>
      <c r="B13" s="11" t="s">
        <v>18</v>
      </c>
      <c r="C13" s="7" t="s">
        <v>16</v>
      </c>
      <c r="D13" s="60">
        <v>8.4000000000000005E-2</v>
      </c>
      <c r="E13" s="83">
        <v>1</v>
      </c>
      <c r="F13" s="83">
        <f t="shared" ref="F13:F18" si="3">E13*D13</f>
        <v>8.4000000000000005E-2</v>
      </c>
      <c r="G13" s="83">
        <v>0.4</v>
      </c>
      <c r="H13" s="83">
        <f>G13*D13</f>
        <v>3.3600000000000005E-2</v>
      </c>
      <c r="I13" s="83">
        <v>0.2</v>
      </c>
      <c r="J13" s="83">
        <f>I13*D13</f>
        <v>1.6800000000000002E-2</v>
      </c>
      <c r="K13" s="9">
        <f t="shared" si="1"/>
        <v>1.5999999999999999</v>
      </c>
      <c r="L13" s="9">
        <f t="shared" si="2"/>
        <v>0.13440000000000002</v>
      </c>
    </row>
    <row r="14" spans="1:13" x14ac:dyDescent="0.25">
      <c r="A14" s="7">
        <v>3</v>
      </c>
      <c r="B14" s="11" t="s">
        <v>19</v>
      </c>
      <c r="C14" s="7" t="s">
        <v>16</v>
      </c>
      <c r="D14" s="60">
        <v>0.16003999999999999</v>
      </c>
      <c r="E14" s="10">
        <v>0.4</v>
      </c>
      <c r="F14" s="10">
        <f t="shared" si="3"/>
        <v>6.4016000000000003E-2</v>
      </c>
      <c r="G14" s="10">
        <v>0.4</v>
      </c>
      <c r="H14" s="10">
        <f t="shared" ref="H14:H18" si="4">G14*D14</f>
        <v>6.4016000000000003E-2</v>
      </c>
      <c r="I14" s="10">
        <v>0.2</v>
      </c>
      <c r="J14" s="10">
        <f t="shared" ref="J14:J18" si="5">I14*D14</f>
        <v>3.2008000000000002E-2</v>
      </c>
      <c r="K14" s="9">
        <f t="shared" si="1"/>
        <v>1</v>
      </c>
      <c r="L14" s="9">
        <f t="shared" si="2"/>
        <v>0.16004000000000002</v>
      </c>
    </row>
    <row r="15" spans="1:13" ht="67.5" customHeight="1" x14ac:dyDescent="0.25">
      <c r="A15" s="7">
        <v>4</v>
      </c>
      <c r="B15" s="11" t="s">
        <v>114</v>
      </c>
      <c r="C15" s="7" t="s">
        <v>16</v>
      </c>
      <c r="D15" s="60">
        <v>9.6000000000000002E-2</v>
      </c>
      <c r="E15" s="83">
        <v>0.4</v>
      </c>
      <c r="F15" s="83">
        <f t="shared" si="3"/>
        <v>3.8400000000000004E-2</v>
      </c>
      <c r="G15" s="83">
        <v>0.4</v>
      </c>
      <c r="H15" s="83">
        <f t="shared" si="4"/>
        <v>3.8400000000000004E-2</v>
      </c>
      <c r="I15" s="83">
        <v>0.2</v>
      </c>
      <c r="J15" s="83">
        <f t="shared" si="5"/>
        <v>1.9200000000000002E-2</v>
      </c>
      <c r="K15" s="9">
        <f t="shared" si="1"/>
        <v>1</v>
      </c>
      <c r="L15" s="9">
        <f t="shared" si="2"/>
        <v>9.6000000000000002E-2</v>
      </c>
    </row>
    <row r="16" spans="1:13" x14ac:dyDescent="0.25">
      <c r="A16" s="7">
        <v>5</v>
      </c>
      <c r="B16" s="11" t="s">
        <v>27</v>
      </c>
      <c r="C16" s="7" t="s">
        <v>16</v>
      </c>
      <c r="D16" s="60">
        <v>0.25440000000000002</v>
      </c>
      <c r="E16" s="83">
        <v>1</v>
      </c>
      <c r="F16" s="83">
        <f t="shared" si="3"/>
        <v>0.25440000000000002</v>
      </c>
      <c r="G16" s="83">
        <v>0.4</v>
      </c>
      <c r="H16" s="83">
        <f t="shared" si="4"/>
        <v>0.10176000000000002</v>
      </c>
      <c r="I16" s="83">
        <v>0.2</v>
      </c>
      <c r="J16" s="83">
        <f t="shared" si="5"/>
        <v>5.0880000000000009E-2</v>
      </c>
      <c r="K16" s="9">
        <f t="shared" si="1"/>
        <v>1.5999999999999999</v>
      </c>
      <c r="L16" s="9">
        <f t="shared" si="2"/>
        <v>0.40704000000000007</v>
      </c>
    </row>
    <row r="17" spans="1:12" x14ac:dyDescent="0.25">
      <c r="A17" s="7">
        <v>6</v>
      </c>
      <c r="B17" s="11" t="s">
        <v>26</v>
      </c>
      <c r="C17" s="7" t="s">
        <v>16</v>
      </c>
      <c r="D17" s="61">
        <v>0.19919999999999999</v>
      </c>
      <c r="E17" s="83"/>
      <c r="F17" s="83">
        <f t="shared" si="3"/>
        <v>0</v>
      </c>
      <c r="G17" s="83"/>
      <c r="H17" s="83">
        <f t="shared" si="4"/>
        <v>0</v>
      </c>
      <c r="I17" s="83"/>
      <c r="J17" s="83">
        <f t="shared" si="5"/>
        <v>0</v>
      </c>
      <c r="K17" s="9">
        <f t="shared" si="1"/>
        <v>0</v>
      </c>
      <c r="L17" s="9">
        <f t="shared" si="2"/>
        <v>0</v>
      </c>
    </row>
    <row r="18" spans="1:12" ht="30" x14ac:dyDescent="0.25">
      <c r="A18" s="7">
        <v>7</v>
      </c>
      <c r="B18" s="11" t="s">
        <v>103</v>
      </c>
      <c r="C18" s="7" t="s">
        <v>16</v>
      </c>
      <c r="D18" s="60">
        <v>0.2</v>
      </c>
      <c r="E18" s="83">
        <v>4</v>
      </c>
      <c r="F18" s="83">
        <f t="shared" si="3"/>
        <v>0.8</v>
      </c>
      <c r="G18" s="83">
        <v>3</v>
      </c>
      <c r="H18" s="83">
        <f t="shared" si="4"/>
        <v>0.60000000000000009</v>
      </c>
      <c r="I18" s="83">
        <v>2</v>
      </c>
      <c r="J18" s="83">
        <f t="shared" si="5"/>
        <v>0.4</v>
      </c>
      <c r="K18" s="9">
        <f t="shared" si="1"/>
        <v>9</v>
      </c>
      <c r="L18" s="9">
        <f t="shared" si="2"/>
        <v>1.8000000000000003</v>
      </c>
    </row>
    <row r="19" spans="1:12" ht="15.6" x14ac:dyDescent="0.25">
      <c r="A19" s="12" t="s">
        <v>20</v>
      </c>
      <c r="B19" s="25" t="s">
        <v>100</v>
      </c>
      <c r="C19" s="12"/>
      <c r="D19" s="12"/>
      <c r="E19" s="52">
        <f>E12+E13+E14+E15+E16+E17+E18</f>
        <v>7.1999999999999993</v>
      </c>
      <c r="F19" s="52">
        <f t="shared" ref="F19:L19" si="6">F12+F13+F14+F15+F16+F17+F18</f>
        <v>1.3112159999999999</v>
      </c>
      <c r="G19" s="52">
        <f t="shared" si="6"/>
        <v>5</v>
      </c>
      <c r="H19" s="52">
        <f t="shared" si="6"/>
        <v>0.90817600000000009</v>
      </c>
      <c r="I19" s="52">
        <f t="shared" si="6"/>
        <v>3</v>
      </c>
      <c r="J19" s="52">
        <f t="shared" si="6"/>
        <v>0.55408800000000002</v>
      </c>
      <c r="K19" s="52">
        <f t="shared" si="6"/>
        <v>15.2</v>
      </c>
      <c r="L19" s="52">
        <f t="shared" si="6"/>
        <v>2.7734800000000002</v>
      </c>
    </row>
    <row r="20" spans="1:12" ht="15.6" x14ac:dyDescent="0.25">
      <c r="A20" s="4" t="s">
        <v>21</v>
      </c>
      <c r="B20" s="3" t="s">
        <v>22</v>
      </c>
      <c r="C20" s="16"/>
      <c r="D20" s="9"/>
      <c r="E20" s="10"/>
      <c r="F20" s="10"/>
      <c r="G20" s="10"/>
      <c r="H20" s="10"/>
      <c r="I20" s="10"/>
      <c r="J20" s="10"/>
      <c r="K20" s="9">
        <f t="shared" si="1"/>
        <v>0</v>
      </c>
      <c r="L20" s="9">
        <f t="shared" si="2"/>
        <v>0</v>
      </c>
    </row>
    <row r="21" spans="1:12" x14ac:dyDescent="0.25">
      <c r="A21" s="17">
        <v>1</v>
      </c>
      <c r="B21" s="11" t="s">
        <v>15</v>
      </c>
      <c r="C21" s="7" t="s">
        <v>16</v>
      </c>
      <c r="D21" s="62">
        <v>3.2800000000000003E-2</v>
      </c>
      <c r="E21" s="23">
        <v>0</v>
      </c>
      <c r="F21" s="10">
        <f>E21*D21</f>
        <v>0</v>
      </c>
      <c r="G21" s="10">
        <v>0</v>
      </c>
      <c r="H21" s="10">
        <f>G21*D21</f>
        <v>0</v>
      </c>
      <c r="I21" s="10">
        <v>0</v>
      </c>
      <c r="J21" s="10">
        <f>I21*D21</f>
        <v>0</v>
      </c>
      <c r="K21" s="63">
        <f t="shared" si="1"/>
        <v>0</v>
      </c>
      <c r="L21" s="63">
        <f t="shared" si="2"/>
        <v>0</v>
      </c>
    </row>
    <row r="22" spans="1:12" ht="30" x14ac:dyDescent="0.25">
      <c r="A22" s="17">
        <v>2</v>
      </c>
      <c r="B22" s="11" t="s">
        <v>23</v>
      </c>
      <c r="C22" s="7" t="s">
        <v>16</v>
      </c>
      <c r="D22" s="62">
        <v>3.2000000000000001E-2</v>
      </c>
      <c r="E22" s="23"/>
      <c r="F22" s="10">
        <f t="shared" ref="F22:F28" si="7">E22*D22</f>
        <v>0</v>
      </c>
      <c r="G22" s="10"/>
      <c r="H22" s="10">
        <f t="shared" ref="H22:H28" si="8">G22*D22</f>
        <v>0</v>
      </c>
      <c r="I22" s="10"/>
      <c r="J22" s="10">
        <f t="shared" ref="J22:J28" si="9">I22*D22</f>
        <v>0</v>
      </c>
      <c r="K22" s="63">
        <f t="shared" si="1"/>
        <v>0</v>
      </c>
      <c r="L22" s="63">
        <f t="shared" si="2"/>
        <v>0</v>
      </c>
    </row>
    <row r="23" spans="1:12" x14ac:dyDescent="0.25">
      <c r="A23" s="17">
        <v>3</v>
      </c>
      <c r="B23" s="11" t="s">
        <v>24</v>
      </c>
      <c r="C23" s="7" t="s">
        <v>25</v>
      </c>
      <c r="D23" s="62">
        <v>3.2000000000000001E-2</v>
      </c>
      <c r="E23" s="23"/>
      <c r="F23" s="10">
        <f t="shared" si="7"/>
        <v>0</v>
      </c>
      <c r="G23" s="10"/>
      <c r="H23" s="10">
        <f t="shared" si="8"/>
        <v>0</v>
      </c>
      <c r="I23" s="10"/>
      <c r="J23" s="10">
        <f t="shared" si="9"/>
        <v>0</v>
      </c>
      <c r="K23" s="63">
        <f t="shared" si="1"/>
        <v>0</v>
      </c>
      <c r="L23" s="63">
        <f t="shared" si="2"/>
        <v>0</v>
      </c>
    </row>
    <row r="24" spans="1:12" x14ac:dyDescent="0.25">
      <c r="A24" s="17">
        <v>4</v>
      </c>
      <c r="B24" s="11" t="s">
        <v>17</v>
      </c>
      <c r="C24" s="7" t="s">
        <v>16</v>
      </c>
      <c r="D24" s="62">
        <v>5.8659999999999997E-2</v>
      </c>
      <c r="E24" s="23"/>
      <c r="F24" s="10">
        <f t="shared" si="7"/>
        <v>0</v>
      </c>
      <c r="G24" s="10"/>
      <c r="H24" s="10">
        <f t="shared" si="8"/>
        <v>0</v>
      </c>
      <c r="I24" s="10"/>
      <c r="J24" s="10">
        <f t="shared" si="9"/>
        <v>0</v>
      </c>
      <c r="K24" s="63">
        <f t="shared" si="1"/>
        <v>0</v>
      </c>
      <c r="L24" s="63">
        <f t="shared" si="2"/>
        <v>0</v>
      </c>
    </row>
    <row r="25" spans="1:12" x14ac:dyDescent="0.25">
      <c r="A25" s="17">
        <v>5</v>
      </c>
      <c r="B25" s="11" t="s">
        <v>18</v>
      </c>
      <c r="C25" s="7" t="s">
        <v>16</v>
      </c>
      <c r="D25" s="62">
        <v>2.8000000000000001E-2</v>
      </c>
      <c r="E25" s="23"/>
      <c r="F25" s="10">
        <f t="shared" si="7"/>
        <v>0</v>
      </c>
      <c r="G25" s="10"/>
      <c r="H25" s="10">
        <f t="shared" si="8"/>
        <v>0</v>
      </c>
      <c r="I25" s="10"/>
      <c r="J25" s="10">
        <f t="shared" si="9"/>
        <v>0</v>
      </c>
      <c r="K25" s="63">
        <f t="shared" si="1"/>
        <v>0</v>
      </c>
      <c r="L25" s="63">
        <f t="shared" si="2"/>
        <v>0</v>
      </c>
    </row>
    <row r="26" spans="1:12" x14ac:dyDescent="0.25">
      <c r="A26" s="17">
        <v>6</v>
      </c>
      <c r="B26" s="11" t="s">
        <v>27</v>
      </c>
      <c r="C26" s="7" t="s">
        <v>16</v>
      </c>
      <c r="D26" s="62">
        <v>8.48E-2</v>
      </c>
      <c r="E26" s="23"/>
      <c r="F26" s="10">
        <f t="shared" si="7"/>
        <v>0</v>
      </c>
      <c r="G26" s="10"/>
      <c r="H26" s="10">
        <f t="shared" si="8"/>
        <v>0</v>
      </c>
      <c r="I26" s="10"/>
      <c r="J26" s="10">
        <f t="shared" si="9"/>
        <v>0</v>
      </c>
      <c r="K26" s="63">
        <f t="shared" si="1"/>
        <v>0</v>
      </c>
      <c r="L26" s="63">
        <f t="shared" si="2"/>
        <v>0</v>
      </c>
    </row>
    <row r="27" spans="1:12" ht="21.75" customHeight="1" x14ac:dyDescent="0.25">
      <c r="A27" s="17">
        <v>7</v>
      </c>
      <c r="B27" s="11" t="s">
        <v>19</v>
      </c>
      <c r="C27" s="7" t="s">
        <v>16</v>
      </c>
      <c r="D27" s="62">
        <v>5.3339999999999999E-2</v>
      </c>
      <c r="E27" s="23"/>
      <c r="F27" s="10">
        <f t="shared" si="7"/>
        <v>0</v>
      </c>
      <c r="G27" s="10"/>
      <c r="H27" s="10">
        <f t="shared" si="8"/>
        <v>0</v>
      </c>
      <c r="I27" s="10"/>
      <c r="J27" s="10">
        <f t="shared" si="9"/>
        <v>0</v>
      </c>
      <c r="K27" s="63">
        <f t="shared" si="1"/>
        <v>0</v>
      </c>
      <c r="L27" s="63">
        <f t="shared" si="2"/>
        <v>0</v>
      </c>
    </row>
    <row r="28" spans="1:12" ht="15.75" customHeight="1" x14ac:dyDescent="0.25">
      <c r="A28" s="17">
        <v>8</v>
      </c>
      <c r="B28" s="18" t="s">
        <v>28</v>
      </c>
      <c r="C28" s="19" t="s">
        <v>16</v>
      </c>
      <c r="D28" s="62">
        <v>2.5999999999999999E-2</v>
      </c>
      <c r="E28" s="23"/>
      <c r="F28" s="10">
        <f t="shared" si="7"/>
        <v>0</v>
      </c>
      <c r="G28" s="10"/>
      <c r="H28" s="10">
        <f t="shared" si="8"/>
        <v>0</v>
      </c>
      <c r="I28" s="10"/>
      <c r="J28" s="10">
        <f t="shared" si="9"/>
        <v>0</v>
      </c>
      <c r="K28" s="63">
        <f t="shared" si="1"/>
        <v>0</v>
      </c>
      <c r="L28" s="63">
        <f t="shared" si="2"/>
        <v>0</v>
      </c>
    </row>
    <row r="29" spans="1:12" ht="15.6" x14ac:dyDescent="0.25">
      <c r="A29" s="12"/>
      <c r="B29" s="25" t="s">
        <v>100</v>
      </c>
      <c r="C29" s="20"/>
      <c r="D29" s="20"/>
      <c r="E29" s="51">
        <f>E21+E22+E23+E24+E25+E26+E27+E28</f>
        <v>0</v>
      </c>
      <c r="F29" s="51">
        <f t="shared" ref="F29:J29" si="10">F21+F22+F23+F24+F25+F26+F27+F28</f>
        <v>0</v>
      </c>
      <c r="G29" s="51">
        <f t="shared" si="10"/>
        <v>0</v>
      </c>
      <c r="H29" s="51">
        <f t="shared" si="10"/>
        <v>0</v>
      </c>
      <c r="I29" s="51">
        <f t="shared" si="10"/>
        <v>0</v>
      </c>
      <c r="J29" s="51">
        <f t="shared" si="10"/>
        <v>0</v>
      </c>
      <c r="K29" s="56">
        <f t="shared" si="1"/>
        <v>0</v>
      </c>
      <c r="L29" s="56">
        <f t="shared" si="2"/>
        <v>0</v>
      </c>
    </row>
    <row r="30" spans="1:12" ht="15.6" x14ac:dyDescent="0.25">
      <c r="A30" s="4" t="s">
        <v>29</v>
      </c>
      <c r="B30" s="3" t="s">
        <v>30</v>
      </c>
      <c r="C30" s="7"/>
      <c r="D30" s="9"/>
      <c r="E30" s="10"/>
      <c r="F30" s="10"/>
      <c r="G30" s="10"/>
      <c r="H30" s="10"/>
      <c r="I30" s="10"/>
      <c r="J30" s="10"/>
      <c r="K30" s="9">
        <f t="shared" si="1"/>
        <v>0</v>
      </c>
      <c r="L30" s="9">
        <f t="shared" si="2"/>
        <v>0</v>
      </c>
    </row>
    <row r="31" spans="1:12" x14ac:dyDescent="0.25">
      <c r="A31" s="17">
        <v>1</v>
      </c>
      <c r="B31" s="11" t="s">
        <v>15</v>
      </c>
      <c r="C31" s="7" t="s">
        <v>16</v>
      </c>
      <c r="D31" s="62">
        <v>3.2800000000000003E-2</v>
      </c>
      <c r="E31" s="10"/>
      <c r="F31" s="10"/>
      <c r="G31" s="10"/>
      <c r="H31" s="10"/>
      <c r="I31" s="10"/>
      <c r="J31" s="10"/>
      <c r="K31" s="63">
        <f t="shared" si="1"/>
        <v>0</v>
      </c>
      <c r="L31" s="63">
        <f t="shared" si="2"/>
        <v>0</v>
      </c>
    </row>
    <row r="32" spans="1:12" ht="30" x14ac:dyDescent="0.25">
      <c r="A32" s="17">
        <v>2</v>
      </c>
      <c r="B32" s="11" t="s">
        <v>23</v>
      </c>
      <c r="C32" s="7" t="s">
        <v>16</v>
      </c>
      <c r="D32" s="62">
        <v>3.2000000000000001E-2</v>
      </c>
      <c r="E32" s="10"/>
      <c r="F32" s="10"/>
      <c r="G32" s="10"/>
      <c r="H32" s="10"/>
      <c r="I32" s="10"/>
      <c r="J32" s="10"/>
      <c r="K32" s="63">
        <f t="shared" si="1"/>
        <v>0</v>
      </c>
      <c r="L32" s="63">
        <f t="shared" si="2"/>
        <v>0</v>
      </c>
    </row>
    <row r="33" spans="1:12" x14ac:dyDescent="0.25">
      <c r="A33" s="17">
        <v>3</v>
      </c>
      <c r="B33" s="11" t="s">
        <v>24</v>
      </c>
      <c r="C33" s="7" t="s">
        <v>25</v>
      </c>
      <c r="D33" s="62">
        <v>3.2000000000000001E-2</v>
      </c>
      <c r="E33" s="10"/>
      <c r="F33" s="10"/>
      <c r="G33" s="10"/>
      <c r="H33" s="10"/>
      <c r="I33" s="10"/>
      <c r="J33" s="10"/>
      <c r="K33" s="63">
        <f t="shared" si="1"/>
        <v>0</v>
      </c>
      <c r="L33" s="63">
        <f t="shared" si="2"/>
        <v>0</v>
      </c>
    </row>
    <row r="34" spans="1:12" x14ac:dyDescent="0.25">
      <c r="A34" s="17">
        <v>4</v>
      </c>
      <c r="B34" s="11" t="s">
        <v>17</v>
      </c>
      <c r="C34" s="7" t="s">
        <v>16</v>
      </c>
      <c r="D34" s="62">
        <v>5.8659999999999997E-2</v>
      </c>
      <c r="E34" s="10"/>
      <c r="F34" s="10"/>
      <c r="G34" s="10"/>
      <c r="H34" s="10"/>
      <c r="I34" s="10"/>
      <c r="J34" s="10"/>
      <c r="K34" s="63">
        <f t="shared" si="1"/>
        <v>0</v>
      </c>
      <c r="L34" s="63">
        <f t="shared" si="2"/>
        <v>0</v>
      </c>
    </row>
    <row r="35" spans="1:12" x14ac:dyDescent="0.25">
      <c r="A35" s="17">
        <v>5</v>
      </c>
      <c r="B35" s="11" t="s">
        <v>18</v>
      </c>
      <c r="C35" s="7" t="s">
        <v>16</v>
      </c>
      <c r="D35" s="62">
        <v>2.8000000000000001E-2</v>
      </c>
      <c r="E35" s="10"/>
      <c r="F35" s="10"/>
      <c r="G35" s="10"/>
      <c r="H35" s="10"/>
      <c r="I35" s="10"/>
      <c r="J35" s="10"/>
      <c r="K35" s="63">
        <f t="shared" si="1"/>
        <v>0</v>
      </c>
      <c r="L35" s="63">
        <f t="shared" si="2"/>
        <v>0</v>
      </c>
    </row>
    <row r="36" spans="1:12" x14ac:dyDescent="0.25">
      <c r="A36" s="17">
        <v>6</v>
      </c>
      <c r="B36" s="11" t="s">
        <v>26</v>
      </c>
      <c r="C36" s="7" t="s">
        <v>16</v>
      </c>
      <c r="D36" s="62">
        <v>6.6400000000000001E-2</v>
      </c>
      <c r="E36" s="10"/>
      <c r="F36" s="10"/>
      <c r="G36" s="10"/>
      <c r="H36" s="10"/>
      <c r="I36" s="10"/>
      <c r="J36" s="10"/>
      <c r="K36" s="63">
        <f t="shared" si="1"/>
        <v>0</v>
      </c>
      <c r="L36" s="63">
        <f t="shared" si="2"/>
        <v>0</v>
      </c>
    </row>
    <row r="37" spans="1:12" x14ac:dyDescent="0.25">
      <c r="A37" s="17">
        <v>7</v>
      </c>
      <c r="B37" s="11" t="s">
        <v>27</v>
      </c>
      <c r="C37" s="7" t="s">
        <v>16</v>
      </c>
      <c r="D37" s="62">
        <v>8.48E-2</v>
      </c>
      <c r="E37" s="10"/>
      <c r="F37" s="10"/>
      <c r="G37" s="10"/>
      <c r="H37" s="10"/>
      <c r="I37" s="10"/>
      <c r="J37" s="10"/>
      <c r="K37" s="63">
        <f t="shared" si="1"/>
        <v>0</v>
      </c>
      <c r="L37" s="63">
        <f t="shared" si="2"/>
        <v>0</v>
      </c>
    </row>
    <row r="38" spans="1:12" x14ac:dyDescent="0.25">
      <c r="A38" s="17">
        <v>8</v>
      </c>
      <c r="B38" s="11" t="s">
        <v>19</v>
      </c>
      <c r="C38" s="7" t="s">
        <v>16</v>
      </c>
      <c r="D38" s="62">
        <v>5.3339999999999999E-2</v>
      </c>
      <c r="E38" s="10"/>
      <c r="F38" s="10"/>
      <c r="G38" s="10"/>
      <c r="H38" s="10"/>
      <c r="I38" s="10"/>
      <c r="J38" s="10"/>
      <c r="K38" s="63">
        <f t="shared" si="1"/>
        <v>0</v>
      </c>
      <c r="L38" s="63">
        <f t="shared" si="2"/>
        <v>0</v>
      </c>
    </row>
    <row r="39" spans="1:12" x14ac:dyDescent="0.25">
      <c r="A39" s="17">
        <v>9</v>
      </c>
      <c r="B39" s="18" t="s">
        <v>28</v>
      </c>
      <c r="C39" s="19" t="s">
        <v>16</v>
      </c>
      <c r="D39" s="62">
        <v>2.5999999999999999E-2</v>
      </c>
      <c r="E39" s="10"/>
      <c r="F39" s="10"/>
      <c r="G39" s="10"/>
      <c r="H39" s="10"/>
      <c r="I39" s="10"/>
      <c r="J39" s="10"/>
      <c r="K39" s="63">
        <f t="shared" si="1"/>
        <v>0</v>
      </c>
      <c r="L39" s="63">
        <f t="shared" si="2"/>
        <v>0</v>
      </c>
    </row>
    <row r="40" spans="1:12" ht="15.6" x14ac:dyDescent="0.25">
      <c r="A40" s="12"/>
      <c r="B40" s="25" t="s">
        <v>100</v>
      </c>
      <c r="C40" s="12"/>
      <c r="D40" s="12"/>
      <c r="E40" s="52">
        <f>E31+E32+E33+E34+E35+E36+E38+E37+E39</f>
        <v>0</v>
      </c>
      <c r="F40" s="52">
        <f t="shared" ref="F40:J40" si="11">F31+F32+F33+F34+F35+F36+F38+F37+F39</f>
        <v>0</v>
      </c>
      <c r="G40" s="52">
        <f t="shared" si="11"/>
        <v>0</v>
      </c>
      <c r="H40" s="52">
        <f t="shared" si="11"/>
        <v>0</v>
      </c>
      <c r="I40" s="52">
        <f t="shared" si="11"/>
        <v>0</v>
      </c>
      <c r="J40" s="52">
        <f t="shared" si="11"/>
        <v>0</v>
      </c>
      <c r="K40" s="13">
        <f t="shared" si="1"/>
        <v>0</v>
      </c>
      <c r="L40" s="13">
        <f t="shared" si="2"/>
        <v>0</v>
      </c>
    </row>
    <row r="41" spans="1:12" ht="30.6" x14ac:dyDescent="0.25">
      <c r="A41" s="4" t="s">
        <v>31</v>
      </c>
      <c r="B41" s="14" t="s">
        <v>32</v>
      </c>
      <c r="C41" s="31"/>
      <c r="D41" s="9"/>
      <c r="E41" s="10"/>
      <c r="F41" s="10"/>
      <c r="G41" s="10"/>
      <c r="H41" s="10"/>
      <c r="I41" s="10"/>
      <c r="J41" s="10"/>
      <c r="K41" s="9">
        <f t="shared" si="1"/>
        <v>0</v>
      </c>
      <c r="L41" s="9">
        <f t="shared" si="2"/>
        <v>0</v>
      </c>
    </row>
    <row r="42" spans="1:12" ht="19.5" customHeight="1" x14ac:dyDescent="0.25">
      <c r="A42" s="7">
        <v>1</v>
      </c>
      <c r="B42" s="21" t="s">
        <v>33</v>
      </c>
      <c r="C42" s="19" t="s">
        <v>12</v>
      </c>
      <c r="D42" s="15">
        <v>0.10875</v>
      </c>
      <c r="E42" s="10"/>
      <c r="F42" s="10"/>
      <c r="G42" s="10"/>
      <c r="H42" s="10"/>
      <c r="I42" s="10"/>
      <c r="J42" s="10"/>
      <c r="K42" s="9">
        <f t="shared" si="1"/>
        <v>0</v>
      </c>
      <c r="L42" s="9">
        <f t="shared" si="2"/>
        <v>0</v>
      </c>
    </row>
    <row r="43" spans="1:12" ht="19.5" customHeight="1" x14ac:dyDescent="0.25">
      <c r="A43" s="17">
        <v>2</v>
      </c>
      <c r="B43" s="10" t="s">
        <v>34</v>
      </c>
      <c r="C43" s="22" t="s">
        <v>12</v>
      </c>
      <c r="D43" s="23">
        <v>0.85</v>
      </c>
      <c r="E43" s="10"/>
      <c r="F43" s="10"/>
      <c r="G43" s="10"/>
      <c r="H43" s="10"/>
      <c r="I43" s="10"/>
      <c r="J43" s="10"/>
      <c r="K43" s="58">
        <f t="shared" si="1"/>
        <v>0</v>
      </c>
      <c r="L43" s="58">
        <f t="shared" si="2"/>
        <v>0</v>
      </c>
    </row>
    <row r="44" spans="1:12" ht="19.5" customHeight="1" x14ac:dyDescent="0.25">
      <c r="A44" s="7">
        <v>3</v>
      </c>
      <c r="B44" s="18" t="s">
        <v>35</v>
      </c>
      <c r="C44" s="7" t="s">
        <v>12</v>
      </c>
      <c r="D44" s="24">
        <v>0.28687499999999999</v>
      </c>
      <c r="E44" s="10"/>
      <c r="F44" s="10"/>
      <c r="G44" s="10"/>
      <c r="H44" s="10"/>
      <c r="I44" s="10"/>
      <c r="J44" s="10"/>
      <c r="K44" s="40">
        <f t="shared" si="1"/>
        <v>0</v>
      </c>
      <c r="L44" s="40">
        <f t="shared" si="2"/>
        <v>0</v>
      </c>
    </row>
    <row r="45" spans="1:12" ht="19.5" customHeight="1" x14ac:dyDescent="0.25">
      <c r="A45" s="17">
        <v>4</v>
      </c>
      <c r="B45" s="18" t="s">
        <v>36</v>
      </c>
      <c r="C45" s="7" t="s">
        <v>12</v>
      </c>
      <c r="D45" s="24">
        <v>0.75</v>
      </c>
      <c r="E45" s="10"/>
      <c r="F45" s="10"/>
      <c r="G45" s="10"/>
      <c r="H45" s="10"/>
      <c r="I45" s="10"/>
      <c r="J45" s="10"/>
      <c r="K45" s="40">
        <f t="shared" si="1"/>
        <v>0</v>
      </c>
      <c r="L45" s="40">
        <f t="shared" si="2"/>
        <v>0</v>
      </c>
    </row>
    <row r="46" spans="1:12" ht="19.5" customHeight="1" x14ac:dyDescent="0.25">
      <c r="A46" s="7">
        <v>5</v>
      </c>
      <c r="B46" s="18" t="s">
        <v>37</v>
      </c>
      <c r="C46" s="7" t="s">
        <v>12</v>
      </c>
      <c r="D46" s="24">
        <v>1.6025</v>
      </c>
      <c r="E46" s="10"/>
      <c r="F46" s="10"/>
      <c r="G46" s="10"/>
      <c r="H46" s="10"/>
      <c r="I46" s="10"/>
      <c r="J46" s="10"/>
      <c r="K46" s="40">
        <f t="shared" si="1"/>
        <v>0</v>
      </c>
      <c r="L46" s="40">
        <f t="shared" si="2"/>
        <v>0</v>
      </c>
    </row>
    <row r="47" spans="1:12" ht="19.5" customHeight="1" x14ac:dyDescent="0.25">
      <c r="A47" s="17">
        <v>6</v>
      </c>
      <c r="B47" s="18" t="s">
        <v>38</v>
      </c>
      <c r="C47" s="7" t="s">
        <v>12</v>
      </c>
      <c r="D47" s="24">
        <v>2.4424999999999999</v>
      </c>
      <c r="E47" s="10"/>
      <c r="F47" s="10"/>
      <c r="G47" s="10"/>
      <c r="H47" s="10"/>
      <c r="I47" s="10"/>
      <c r="J47" s="10"/>
      <c r="K47" s="40">
        <f t="shared" si="1"/>
        <v>0</v>
      </c>
      <c r="L47" s="40">
        <f t="shared" si="2"/>
        <v>0</v>
      </c>
    </row>
    <row r="48" spans="1:12" ht="19.5" customHeight="1" x14ac:dyDescent="0.25">
      <c r="A48" s="7">
        <v>7</v>
      </c>
      <c r="B48" s="18" t="s">
        <v>39</v>
      </c>
      <c r="C48" s="7" t="s">
        <v>12</v>
      </c>
      <c r="D48" s="24">
        <v>3.8424999999999998</v>
      </c>
      <c r="E48" s="10"/>
      <c r="F48" s="10"/>
      <c r="G48" s="10"/>
      <c r="H48" s="10"/>
      <c r="I48" s="10"/>
      <c r="J48" s="10"/>
      <c r="K48" s="40">
        <f t="shared" si="1"/>
        <v>0</v>
      </c>
      <c r="L48" s="40">
        <f t="shared" si="2"/>
        <v>0</v>
      </c>
    </row>
    <row r="49" spans="1:12" ht="15.6" x14ac:dyDescent="0.25">
      <c r="A49" s="17"/>
      <c r="B49" s="25" t="s">
        <v>100</v>
      </c>
      <c r="C49" s="20"/>
      <c r="D49" s="20"/>
      <c r="E49" s="51">
        <f>E42+E43+E44+E45+E46+E47+E48</f>
        <v>0</v>
      </c>
      <c r="F49" s="51">
        <f t="shared" ref="F49:J49" si="12">F42+F43+F44+F45+F46+F47+F48</f>
        <v>0</v>
      </c>
      <c r="G49" s="51">
        <f t="shared" si="12"/>
        <v>0</v>
      </c>
      <c r="H49" s="51">
        <f t="shared" si="12"/>
        <v>0</v>
      </c>
      <c r="I49" s="51">
        <f t="shared" si="12"/>
        <v>0</v>
      </c>
      <c r="J49" s="51">
        <f t="shared" si="12"/>
        <v>0</v>
      </c>
      <c r="K49" s="56">
        <f t="shared" si="1"/>
        <v>0</v>
      </c>
      <c r="L49" s="56">
        <f t="shared" si="2"/>
        <v>0</v>
      </c>
    </row>
    <row r="50" spans="1:12" ht="15.6" x14ac:dyDescent="0.25">
      <c r="A50" s="26" t="s">
        <v>40</v>
      </c>
      <c r="B50" s="3" t="s">
        <v>41</v>
      </c>
      <c r="C50" s="26"/>
      <c r="D50" s="9"/>
      <c r="E50" s="10"/>
      <c r="F50" s="10"/>
      <c r="G50" s="10"/>
      <c r="H50" s="10"/>
      <c r="I50" s="10"/>
      <c r="J50" s="10"/>
      <c r="K50" s="9">
        <f t="shared" si="1"/>
        <v>0</v>
      </c>
      <c r="L50" s="9">
        <f t="shared" si="2"/>
        <v>0</v>
      </c>
    </row>
    <row r="51" spans="1:12" ht="30" x14ac:dyDescent="0.25">
      <c r="A51" s="16">
        <v>1</v>
      </c>
      <c r="B51" s="11" t="s">
        <v>42</v>
      </c>
      <c r="C51" s="27" t="s">
        <v>25</v>
      </c>
      <c r="D51" s="15">
        <v>42.2</v>
      </c>
      <c r="E51" s="10">
        <v>0</v>
      </c>
      <c r="F51" s="10">
        <f>E51*D51</f>
        <v>0</v>
      </c>
      <c r="G51" s="10">
        <v>0</v>
      </c>
      <c r="H51" s="10">
        <f>G51*D51</f>
        <v>0</v>
      </c>
      <c r="I51" s="10">
        <v>0</v>
      </c>
      <c r="J51" s="10">
        <f>I51*D51</f>
        <v>0</v>
      </c>
      <c r="K51" s="9">
        <f t="shared" si="1"/>
        <v>0</v>
      </c>
      <c r="L51" s="9">
        <f t="shared" si="2"/>
        <v>0</v>
      </c>
    </row>
    <row r="52" spans="1:12" ht="30" x14ac:dyDescent="0.25">
      <c r="A52" s="16">
        <v>2</v>
      </c>
      <c r="B52" s="11" t="s">
        <v>43</v>
      </c>
      <c r="C52" s="27" t="s">
        <v>25</v>
      </c>
      <c r="D52" s="15">
        <v>7</v>
      </c>
      <c r="E52" s="10"/>
      <c r="F52" s="10"/>
      <c r="G52" s="10"/>
      <c r="H52" s="10"/>
      <c r="I52" s="10"/>
      <c r="J52" s="10"/>
      <c r="K52" s="9">
        <f t="shared" si="1"/>
        <v>0</v>
      </c>
      <c r="L52" s="9">
        <f t="shared" si="2"/>
        <v>0</v>
      </c>
    </row>
    <row r="53" spans="1:12" ht="45" x14ac:dyDescent="0.25">
      <c r="A53" s="16">
        <v>3</v>
      </c>
      <c r="B53" s="11" t="s">
        <v>44</v>
      </c>
      <c r="C53" s="27"/>
      <c r="D53" s="15"/>
      <c r="E53" s="10"/>
      <c r="F53" s="10"/>
      <c r="G53" s="10"/>
      <c r="H53" s="10"/>
      <c r="I53" s="10"/>
      <c r="J53" s="10"/>
      <c r="K53" s="9">
        <f t="shared" si="1"/>
        <v>0</v>
      </c>
      <c r="L53" s="9">
        <f t="shared" si="2"/>
        <v>0</v>
      </c>
    </row>
    <row r="54" spans="1:12" x14ac:dyDescent="0.25">
      <c r="A54" s="16" t="s">
        <v>45</v>
      </c>
      <c r="B54" s="11" t="s">
        <v>46</v>
      </c>
      <c r="C54" s="27" t="s">
        <v>25</v>
      </c>
      <c r="D54" s="15">
        <v>13.5</v>
      </c>
      <c r="E54" s="10"/>
      <c r="F54" s="10"/>
      <c r="G54" s="10"/>
      <c r="H54" s="10"/>
      <c r="I54" s="10"/>
      <c r="J54" s="10"/>
      <c r="K54" s="9">
        <f t="shared" si="1"/>
        <v>0</v>
      </c>
      <c r="L54" s="9">
        <f t="shared" si="2"/>
        <v>0</v>
      </c>
    </row>
    <row r="55" spans="1:12" x14ac:dyDescent="0.25">
      <c r="A55" s="16" t="s">
        <v>47</v>
      </c>
      <c r="B55" s="11" t="s">
        <v>48</v>
      </c>
      <c r="C55" s="27" t="s">
        <v>25</v>
      </c>
      <c r="D55" s="15">
        <v>13.5</v>
      </c>
      <c r="E55" s="10"/>
      <c r="F55" s="10"/>
      <c r="G55" s="10"/>
      <c r="H55" s="10"/>
      <c r="I55" s="10"/>
      <c r="J55" s="10"/>
      <c r="K55" s="9">
        <f t="shared" si="1"/>
        <v>0</v>
      </c>
      <c r="L55" s="9">
        <f t="shared" si="2"/>
        <v>0</v>
      </c>
    </row>
    <row r="56" spans="1:12" x14ac:dyDescent="0.25">
      <c r="A56" s="16" t="s">
        <v>49</v>
      </c>
      <c r="B56" s="11" t="s">
        <v>50</v>
      </c>
      <c r="C56" s="27" t="s">
        <v>25</v>
      </c>
      <c r="D56" s="15">
        <v>7.9</v>
      </c>
      <c r="E56" s="10"/>
      <c r="F56" s="10"/>
      <c r="G56" s="10"/>
      <c r="H56" s="10"/>
      <c r="I56" s="10"/>
      <c r="J56" s="10"/>
      <c r="K56" s="9">
        <f t="shared" si="1"/>
        <v>0</v>
      </c>
      <c r="L56" s="9">
        <f t="shared" si="2"/>
        <v>0</v>
      </c>
    </row>
    <row r="57" spans="1:12" x14ac:dyDescent="0.25">
      <c r="A57" s="16">
        <v>4</v>
      </c>
      <c r="B57" s="11" t="s">
        <v>84</v>
      </c>
      <c r="C57" s="27" t="s">
        <v>25</v>
      </c>
      <c r="D57" s="15">
        <v>0.16</v>
      </c>
      <c r="E57" s="10"/>
      <c r="F57" s="10"/>
      <c r="G57" s="10"/>
      <c r="H57" s="10"/>
      <c r="I57" s="10"/>
      <c r="J57" s="10"/>
      <c r="K57" s="9">
        <f t="shared" si="1"/>
        <v>0</v>
      </c>
      <c r="L57" s="9">
        <f t="shared" si="2"/>
        <v>0</v>
      </c>
    </row>
    <row r="58" spans="1:12" ht="15.6" x14ac:dyDescent="0.25">
      <c r="A58" s="25"/>
      <c r="B58" s="25" t="s">
        <v>100</v>
      </c>
      <c r="C58" s="12"/>
      <c r="D58" s="28"/>
      <c r="E58" s="13">
        <f>E51+E52+E54+E55+E56+E57</f>
        <v>0</v>
      </c>
      <c r="F58" s="13">
        <f t="shared" ref="F58:J58" si="13">F51+F52+F54+F55+F56+F57</f>
        <v>0</v>
      </c>
      <c r="G58" s="13">
        <f t="shared" si="13"/>
        <v>0</v>
      </c>
      <c r="H58" s="13">
        <f t="shared" si="13"/>
        <v>0</v>
      </c>
      <c r="I58" s="13">
        <f t="shared" si="13"/>
        <v>0</v>
      </c>
      <c r="J58" s="13">
        <f t="shared" si="13"/>
        <v>0</v>
      </c>
      <c r="K58" s="13">
        <f t="shared" si="1"/>
        <v>0</v>
      </c>
      <c r="L58" s="13">
        <f t="shared" si="2"/>
        <v>0</v>
      </c>
    </row>
    <row r="59" spans="1:12" ht="15.6" x14ac:dyDescent="0.25">
      <c r="A59" s="26" t="s">
        <v>51</v>
      </c>
      <c r="B59" s="36" t="s">
        <v>93</v>
      </c>
      <c r="C59" s="16"/>
      <c r="D59" s="9"/>
      <c r="E59" s="10"/>
      <c r="F59" s="10"/>
      <c r="G59" s="10"/>
      <c r="H59" s="10"/>
      <c r="I59" s="10"/>
      <c r="J59" s="10"/>
      <c r="K59" s="9">
        <f t="shared" si="1"/>
        <v>0</v>
      </c>
      <c r="L59" s="9">
        <f t="shared" si="2"/>
        <v>0</v>
      </c>
    </row>
    <row r="60" spans="1:12" x14ac:dyDescent="0.25">
      <c r="A60" s="7">
        <v>1</v>
      </c>
      <c r="B60" s="37" t="s">
        <v>94</v>
      </c>
      <c r="C60" s="16"/>
      <c r="D60" s="9"/>
      <c r="E60" s="10"/>
      <c r="F60" s="10"/>
      <c r="G60" s="10"/>
      <c r="H60" s="10"/>
      <c r="I60" s="10"/>
      <c r="J60" s="10"/>
      <c r="K60" s="9">
        <f t="shared" ref="K60:L62" si="14">E60+G60+I60</f>
        <v>0</v>
      </c>
      <c r="L60" s="9">
        <f t="shared" si="14"/>
        <v>0</v>
      </c>
    </row>
    <row r="61" spans="1:12" x14ac:dyDescent="0.25">
      <c r="A61" s="7" t="s">
        <v>45</v>
      </c>
      <c r="B61" s="37" t="s">
        <v>4</v>
      </c>
      <c r="C61" s="16" t="s">
        <v>12</v>
      </c>
      <c r="D61" s="72">
        <v>0.75</v>
      </c>
      <c r="E61" s="10"/>
      <c r="F61" s="10">
        <f t="shared" ref="F61:F63" si="15">E61*D61</f>
        <v>0</v>
      </c>
      <c r="G61" s="10"/>
      <c r="H61" s="10">
        <f t="shared" ref="H61:H63" si="16">G61*D61</f>
        <v>0</v>
      </c>
      <c r="I61" s="10"/>
      <c r="J61" s="10">
        <f t="shared" ref="J61:J63" si="17">I61*D61</f>
        <v>0</v>
      </c>
      <c r="K61" s="9">
        <f t="shared" si="14"/>
        <v>0</v>
      </c>
      <c r="L61" s="9">
        <f t="shared" si="14"/>
        <v>0</v>
      </c>
    </row>
    <row r="62" spans="1:12" x14ac:dyDescent="0.25">
      <c r="A62" s="7" t="s">
        <v>47</v>
      </c>
      <c r="B62" s="37" t="s">
        <v>95</v>
      </c>
      <c r="C62" s="16" t="s">
        <v>12</v>
      </c>
      <c r="D62" s="72">
        <v>1</v>
      </c>
      <c r="E62" s="10"/>
      <c r="F62" s="10">
        <f t="shared" si="15"/>
        <v>0</v>
      </c>
      <c r="G62" s="10"/>
      <c r="H62" s="10">
        <f t="shared" si="16"/>
        <v>0</v>
      </c>
      <c r="I62" s="10"/>
      <c r="J62" s="10">
        <f t="shared" si="17"/>
        <v>0</v>
      </c>
      <c r="K62" s="9">
        <f t="shared" si="14"/>
        <v>0</v>
      </c>
      <c r="L62" s="9">
        <f t="shared" si="14"/>
        <v>0</v>
      </c>
    </row>
    <row r="63" spans="1:12" x14ac:dyDescent="0.25">
      <c r="A63" s="7">
        <v>2</v>
      </c>
      <c r="B63" s="37" t="s">
        <v>107</v>
      </c>
      <c r="C63" s="16"/>
      <c r="D63" s="73"/>
      <c r="E63" s="10"/>
      <c r="F63" s="10">
        <f t="shared" si="15"/>
        <v>0</v>
      </c>
      <c r="G63" s="10"/>
      <c r="H63" s="10">
        <f t="shared" si="16"/>
        <v>0</v>
      </c>
      <c r="I63" s="10"/>
      <c r="J63" s="10">
        <f t="shared" si="17"/>
        <v>0</v>
      </c>
      <c r="K63" s="9">
        <f t="shared" ref="K63:K68" si="18">E63+G63+I63</f>
        <v>0</v>
      </c>
      <c r="L63" s="9">
        <f t="shared" ref="L63:L68" si="19">F63+H63+J63</f>
        <v>0</v>
      </c>
    </row>
    <row r="64" spans="1:12" x14ac:dyDescent="0.25">
      <c r="A64" s="7" t="s">
        <v>45</v>
      </c>
      <c r="B64" s="37" t="s">
        <v>4</v>
      </c>
      <c r="C64" s="16" t="s">
        <v>12</v>
      </c>
      <c r="D64" s="72">
        <v>0.12</v>
      </c>
      <c r="E64" s="10">
        <v>1</v>
      </c>
      <c r="F64" s="10">
        <f>E64*D64</f>
        <v>0.12</v>
      </c>
      <c r="G64" s="10">
        <v>0</v>
      </c>
      <c r="H64" s="10">
        <f>G64*D64</f>
        <v>0</v>
      </c>
      <c r="I64" s="10">
        <v>0</v>
      </c>
      <c r="J64" s="10">
        <f>I64*D64</f>
        <v>0</v>
      </c>
      <c r="K64" s="9">
        <f t="shared" si="18"/>
        <v>1</v>
      </c>
      <c r="L64" s="9">
        <f t="shared" si="19"/>
        <v>0.12</v>
      </c>
    </row>
    <row r="65" spans="1:12" x14ac:dyDescent="0.25">
      <c r="A65" s="7" t="s">
        <v>47</v>
      </c>
      <c r="B65" s="37" t="s">
        <v>95</v>
      </c>
      <c r="C65" s="74" t="s">
        <v>12</v>
      </c>
      <c r="D65" s="72">
        <v>0.15</v>
      </c>
      <c r="E65" s="10">
        <v>1</v>
      </c>
      <c r="F65" s="10">
        <f t="shared" ref="F65:F68" si="20">E65*D65</f>
        <v>0.15</v>
      </c>
      <c r="G65" s="10">
        <v>0</v>
      </c>
      <c r="H65" s="10"/>
      <c r="I65" s="10">
        <v>0</v>
      </c>
      <c r="J65" s="10">
        <f t="shared" ref="J65:J68" si="21">I65*D65</f>
        <v>0</v>
      </c>
      <c r="K65" s="9">
        <f t="shared" si="18"/>
        <v>1</v>
      </c>
      <c r="L65" s="9">
        <f t="shared" si="19"/>
        <v>0.15</v>
      </c>
    </row>
    <row r="66" spans="1:12" x14ac:dyDescent="0.25">
      <c r="A66" s="22">
        <v>3</v>
      </c>
      <c r="B66" s="10" t="s">
        <v>108</v>
      </c>
      <c r="E66" s="10"/>
      <c r="F66" s="10">
        <f t="shared" si="20"/>
        <v>0</v>
      </c>
      <c r="G66" s="10">
        <v>0</v>
      </c>
      <c r="H66" s="10"/>
      <c r="I66" s="10">
        <v>0</v>
      </c>
      <c r="J66" s="10">
        <f t="shared" si="21"/>
        <v>0</v>
      </c>
      <c r="K66" s="9">
        <f t="shared" si="18"/>
        <v>0</v>
      </c>
      <c r="L66" s="9">
        <f t="shared" si="19"/>
        <v>0</v>
      </c>
    </row>
    <row r="67" spans="1:12" x14ac:dyDescent="0.25">
      <c r="A67" s="7" t="s">
        <v>45</v>
      </c>
      <c r="B67" s="37" t="s">
        <v>4</v>
      </c>
      <c r="C67" s="16" t="s">
        <v>12</v>
      </c>
      <c r="D67" s="72">
        <v>0.08</v>
      </c>
      <c r="E67" s="10">
        <v>1</v>
      </c>
      <c r="F67" s="10">
        <f t="shared" si="20"/>
        <v>0.08</v>
      </c>
      <c r="G67" s="10">
        <v>0</v>
      </c>
      <c r="H67" s="10"/>
      <c r="I67" s="10">
        <v>0</v>
      </c>
      <c r="J67" s="10">
        <f t="shared" si="21"/>
        <v>0</v>
      </c>
      <c r="K67" s="9">
        <f t="shared" si="18"/>
        <v>1</v>
      </c>
      <c r="L67" s="9">
        <f t="shared" si="19"/>
        <v>0.08</v>
      </c>
    </row>
    <row r="68" spans="1:12" x14ac:dyDescent="0.25">
      <c r="A68" s="7" t="s">
        <v>47</v>
      </c>
      <c r="B68" s="37" t="s">
        <v>95</v>
      </c>
      <c r="C68" s="16" t="s">
        <v>12</v>
      </c>
      <c r="D68" s="72">
        <v>0.1</v>
      </c>
      <c r="E68" s="10"/>
      <c r="F68" s="10">
        <f t="shared" si="20"/>
        <v>0</v>
      </c>
      <c r="G68" s="10">
        <v>0</v>
      </c>
      <c r="H68" s="10"/>
      <c r="I68" s="10">
        <v>0</v>
      </c>
      <c r="J68" s="10">
        <f t="shared" si="21"/>
        <v>0</v>
      </c>
      <c r="K68" s="9">
        <f t="shared" si="18"/>
        <v>0</v>
      </c>
      <c r="L68" s="9">
        <f t="shared" si="19"/>
        <v>0</v>
      </c>
    </row>
    <row r="69" spans="1:12" ht="15.6" x14ac:dyDescent="0.25">
      <c r="A69" s="20"/>
      <c r="B69" s="25" t="s">
        <v>100</v>
      </c>
      <c r="C69" s="20"/>
      <c r="D69" s="35"/>
      <c r="E69" s="53">
        <f>E61+E62+E64+E65+E67+E68</f>
        <v>3</v>
      </c>
      <c r="F69" s="53">
        <f t="shared" ref="F69:L69" si="22">F61+F62+F64+F65+F67+F68</f>
        <v>0.35000000000000003</v>
      </c>
      <c r="G69" s="53">
        <f t="shared" si="22"/>
        <v>0</v>
      </c>
      <c r="H69" s="53">
        <f t="shared" si="22"/>
        <v>0</v>
      </c>
      <c r="I69" s="53">
        <f t="shared" si="22"/>
        <v>0</v>
      </c>
      <c r="J69" s="53">
        <f t="shared" si="22"/>
        <v>0</v>
      </c>
      <c r="K69" s="53">
        <f t="shared" si="22"/>
        <v>3</v>
      </c>
      <c r="L69" s="53">
        <f t="shared" si="22"/>
        <v>0.35000000000000003</v>
      </c>
    </row>
    <row r="70" spans="1:12" ht="31.2" x14ac:dyDescent="0.25">
      <c r="A70" s="29" t="s">
        <v>56</v>
      </c>
      <c r="B70" s="14" t="s">
        <v>52</v>
      </c>
      <c r="C70" s="26"/>
      <c r="D70" s="9"/>
      <c r="E70" s="10"/>
      <c r="F70" s="10"/>
      <c r="G70" s="10"/>
      <c r="H70" s="10"/>
      <c r="I70" s="10"/>
      <c r="J70" s="10"/>
      <c r="K70" s="9"/>
      <c r="L70" s="9"/>
    </row>
    <row r="71" spans="1:12" ht="15.6" x14ac:dyDescent="0.25">
      <c r="A71" s="33">
        <v>1</v>
      </c>
      <c r="B71" s="21" t="s">
        <v>109</v>
      </c>
      <c r="C71" s="26" t="s">
        <v>12</v>
      </c>
      <c r="D71" s="9">
        <v>17.5</v>
      </c>
      <c r="E71" s="10"/>
      <c r="F71" s="10"/>
      <c r="G71" s="10"/>
      <c r="H71" s="10"/>
      <c r="I71" s="10"/>
      <c r="J71" s="10"/>
      <c r="K71" s="9">
        <f t="shared" ref="K71" si="23">E71+G71+I71</f>
        <v>0</v>
      </c>
      <c r="L71" s="9">
        <f t="shared" ref="L71" si="24">F71+H71+J71</f>
        <v>0</v>
      </c>
    </row>
    <row r="72" spans="1:12" ht="27.75" customHeight="1" x14ac:dyDescent="0.25">
      <c r="A72" s="16">
        <v>2</v>
      </c>
      <c r="B72" s="21" t="s">
        <v>112</v>
      </c>
      <c r="C72" s="16" t="s">
        <v>12</v>
      </c>
      <c r="D72" s="15">
        <v>2</v>
      </c>
      <c r="E72" s="10">
        <v>0</v>
      </c>
      <c r="F72" s="75">
        <f>E72*D72</f>
        <v>0</v>
      </c>
      <c r="G72" s="10">
        <v>1</v>
      </c>
      <c r="H72" s="75">
        <f>G72*D72</f>
        <v>2</v>
      </c>
      <c r="I72" s="10">
        <v>1</v>
      </c>
      <c r="J72" s="75">
        <f>I72*D72</f>
        <v>2</v>
      </c>
      <c r="K72" s="9">
        <f t="shared" si="1"/>
        <v>2</v>
      </c>
      <c r="L72" s="9">
        <f t="shared" si="2"/>
        <v>4</v>
      </c>
    </row>
    <row r="73" spans="1:12" ht="18.75" customHeight="1" x14ac:dyDescent="0.25">
      <c r="A73" s="33">
        <v>3</v>
      </c>
      <c r="B73" s="21" t="s">
        <v>53</v>
      </c>
      <c r="C73" s="16" t="s">
        <v>12</v>
      </c>
      <c r="D73" s="15">
        <v>9.1</v>
      </c>
      <c r="E73" s="10"/>
      <c r="F73" s="75">
        <f t="shared" ref="F73:F76" si="25">E73*D73</f>
        <v>0</v>
      </c>
      <c r="G73" s="10"/>
      <c r="H73" s="75">
        <f t="shared" ref="H73:H76" si="26">G73*D73</f>
        <v>0</v>
      </c>
      <c r="I73" s="10"/>
      <c r="J73" s="75">
        <f t="shared" ref="J73:J76" si="27">I73*D73</f>
        <v>0</v>
      </c>
      <c r="K73" s="9">
        <f t="shared" si="1"/>
        <v>0</v>
      </c>
      <c r="L73" s="9">
        <f t="shared" si="2"/>
        <v>0</v>
      </c>
    </row>
    <row r="74" spans="1:12" ht="30" x14ac:dyDescent="0.25">
      <c r="A74" s="16">
        <v>4</v>
      </c>
      <c r="B74" s="11" t="s">
        <v>54</v>
      </c>
      <c r="C74" s="16" t="s">
        <v>12</v>
      </c>
      <c r="D74" s="15">
        <v>35</v>
      </c>
      <c r="E74" s="10"/>
      <c r="F74" s="75">
        <f t="shared" si="25"/>
        <v>0</v>
      </c>
      <c r="G74" s="10"/>
      <c r="H74" s="75">
        <f t="shared" si="26"/>
        <v>0</v>
      </c>
      <c r="I74" s="10"/>
      <c r="J74" s="75">
        <f t="shared" si="27"/>
        <v>0</v>
      </c>
      <c r="K74" s="9">
        <f t="shared" si="1"/>
        <v>0</v>
      </c>
      <c r="L74" s="9">
        <f t="shared" si="2"/>
        <v>0</v>
      </c>
    </row>
    <row r="75" spans="1:12" ht="30" x14ac:dyDescent="0.25">
      <c r="A75" s="33">
        <v>5</v>
      </c>
      <c r="B75" s="11" t="s">
        <v>55</v>
      </c>
      <c r="C75" s="16" t="s">
        <v>12</v>
      </c>
      <c r="D75" s="15">
        <v>140</v>
      </c>
      <c r="E75" s="10"/>
      <c r="F75" s="75">
        <f t="shared" si="25"/>
        <v>0</v>
      </c>
      <c r="G75" s="10"/>
      <c r="H75" s="75">
        <f t="shared" si="26"/>
        <v>0</v>
      </c>
      <c r="I75" s="10"/>
      <c r="J75" s="75">
        <f t="shared" si="27"/>
        <v>0</v>
      </c>
      <c r="K75" s="9">
        <f t="shared" si="1"/>
        <v>0</v>
      </c>
      <c r="L75" s="9">
        <f t="shared" si="2"/>
        <v>0</v>
      </c>
    </row>
    <row r="76" spans="1:12" ht="30" x14ac:dyDescent="0.25">
      <c r="A76" s="16">
        <v>6</v>
      </c>
      <c r="B76" s="11" t="s">
        <v>106</v>
      </c>
      <c r="C76" s="16" t="s">
        <v>12</v>
      </c>
      <c r="D76" s="15">
        <v>5.25</v>
      </c>
      <c r="E76" s="10"/>
      <c r="F76" s="75">
        <f t="shared" si="25"/>
        <v>0</v>
      </c>
      <c r="G76" s="10"/>
      <c r="H76" s="75">
        <f t="shared" si="26"/>
        <v>0</v>
      </c>
      <c r="I76" s="10"/>
      <c r="J76" s="75">
        <f t="shared" si="27"/>
        <v>0</v>
      </c>
      <c r="K76" s="9">
        <f t="shared" si="1"/>
        <v>0</v>
      </c>
      <c r="L76" s="9">
        <f t="shared" si="2"/>
        <v>0</v>
      </c>
    </row>
    <row r="77" spans="1:12" ht="15.6" x14ac:dyDescent="0.25">
      <c r="A77" s="12"/>
      <c r="B77" s="25" t="s">
        <v>100</v>
      </c>
      <c r="C77" s="20"/>
      <c r="D77" s="20"/>
      <c r="E77" s="53">
        <f>E75+E76+E74+E73+E72</f>
        <v>0</v>
      </c>
      <c r="F77" s="53">
        <f t="shared" ref="F77:J77" si="28">F75+F76+F74+F73+F72</f>
        <v>0</v>
      </c>
      <c r="G77" s="53">
        <f t="shared" si="28"/>
        <v>1</v>
      </c>
      <c r="H77" s="53">
        <f t="shared" si="28"/>
        <v>2</v>
      </c>
      <c r="I77" s="53">
        <f t="shared" si="28"/>
        <v>1</v>
      </c>
      <c r="J77" s="53">
        <f t="shared" si="28"/>
        <v>2</v>
      </c>
      <c r="K77" s="56">
        <f t="shared" si="1"/>
        <v>2</v>
      </c>
      <c r="L77" s="56">
        <f t="shared" si="2"/>
        <v>4</v>
      </c>
    </row>
    <row r="78" spans="1:12" ht="15.6" x14ac:dyDescent="0.25">
      <c r="A78" s="4" t="s">
        <v>58</v>
      </c>
      <c r="B78" s="30" t="s">
        <v>57</v>
      </c>
      <c r="C78" s="31"/>
      <c r="D78" s="32"/>
      <c r="E78" s="10"/>
      <c r="F78" s="10"/>
      <c r="G78" s="10"/>
      <c r="H78" s="10"/>
      <c r="I78" s="10"/>
      <c r="J78" s="10"/>
      <c r="K78" s="32">
        <f t="shared" si="1"/>
        <v>0</v>
      </c>
      <c r="L78" s="32">
        <f t="shared" si="2"/>
        <v>0</v>
      </c>
    </row>
    <row r="79" spans="1:12" ht="30" x14ac:dyDescent="0.25">
      <c r="A79" s="67">
        <v>1</v>
      </c>
      <c r="B79" s="37" t="s">
        <v>78</v>
      </c>
      <c r="C79" s="67" t="s">
        <v>12</v>
      </c>
      <c r="D79" s="49">
        <v>0.2</v>
      </c>
      <c r="E79" s="10"/>
      <c r="F79" s="10"/>
      <c r="G79" s="10"/>
      <c r="H79" s="10"/>
      <c r="I79" s="10"/>
      <c r="J79" s="10"/>
      <c r="K79" s="55">
        <f t="shared" ref="K79:K106" si="29">E79+G79+I79</f>
        <v>0</v>
      </c>
      <c r="L79" s="55">
        <f t="shared" ref="L79:L106" si="30">F79+H79+J79</f>
        <v>0</v>
      </c>
    </row>
    <row r="80" spans="1:12" ht="30" x14ac:dyDescent="0.25">
      <c r="A80" s="67">
        <v>2</v>
      </c>
      <c r="B80" s="37" t="s">
        <v>76</v>
      </c>
      <c r="C80" s="67" t="s">
        <v>12</v>
      </c>
      <c r="D80" s="49">
        <v>1</v>
      </c>
      <c r="E80" s="10"/>
      <c r="F80" s="10"/>
      <c r="G80" s="10"/>
      <c r="H80" s="10"/>
      <c r="I80" s="10"/>
      <c r="J80" s="10"/>
      <c r="K80" s="55">
        <f t="shared" si="29"/>
        <v>0</v>
      </c>
      <c r="L80" s="55">
        <f t="shared" si="30"/>
        <v>0</v>
      </c>
    </row>
    <row r="81" spans="1:12" ht="30" x14ac:dyDescent="0.25">
      <c r="A81" s="67">
        <v>3</v>
      </c>
      <c r="B81" s="37" t="s">
        <v>104</v>
      </c>
      <c r="C81" s="67" t="s">
        <v>12</v>
      </c>
      <c r="D81" s="49">
        <v>1.1000000000000001</v>
      </c>
      <c r="E81" s="10">
        <v>1</v>
      </c>
      <c r="F81" s="10">
        <f>E81*D81</f>
        <v>1.1000000000000001</v>
      </c>
      <c r="G81" s="10"/>
      <c r="H81" s="10"/>
      <c r="I81" s="10"/>
      <c r="J81" s="10"/>
      <c r="K81" s="55">
        <f t="shared" si="29"/>
        <v>1</v>
      </c>
      <c r="L81" s="55">
        <f t="shared" si="30"/>
        <v>1.1000000000000001</v>
      </c>
    </row>
    <row r="82" spans="1:12" x14ac:dyDescent="0.25">
      <c r="A82" s="67">
        <v>4</v>
      </c>
      <c r="B82" s="37" t="s">
        <v>79</v>
      </c>
      <c r="C82" s="67" t="s">
        <v>12</v>
      </c>
      <c r="D82" s="49">
        <v>2.25</v>
      </c>
      <c r="E82" s="10"/>
      <c r="F82" s="10">
        <f t="shared" ref="F82:F84" si="31">E82*D82</f>
        <v>0</v>
      </c>
      <c r="G82" s="10"/>
      <c r="H82" s="10"/>
      <c r="I82" s="10"/>
      <c r="J82" s="10"/>
      <c r="K82" s="55">
        <f t="shared" si="29"/>
        <v>0</v>
      </c>
      <c r="L82" s="55">
        <f t="shared" si="30"/>
        <v>0</v>
      </c>
    </row>
    <row r="83" spans="1:12" x14ac:dyDescent="0.25">
      <c r="A83" s="67">
        <v>5</v>
      </c>
      <c r="B83" s="37" t="s">
        <v>77</v>
      </c>
      <c r="C83" s="67" t="s">
        <v>12</v>
      </c>
      <c r="D83" s="49">
        <v>0.67</v>
      </c>
      <c r="E83" s="10"/>
      <c r="F83" s="10">
        <f t="shared" si="31"/>
        <v>0</v>
      </c>
      <c r="G83" s="10"/>
      <c r="H83" s="10"/>
      <c r="I83" s="10"/>
      <c r="J83" s="10"/>
      <c r="K83" s="55">
        <f t="shared" si="29"/>
        <v>0</v>
      </c>
      <c r="L83" s="55">
        <f t="shared" si="30"/>
        <v>0</v>
      </c>
    </row>
    <row r="84" spans="1:12" ht="60" x14ac:dyDescent="0.25">
      <c r="A84" s="67">
        <v>6</v>
      </c>
      <c r="B84" s="37" t="s">
        <v>110</v>
      </c>
      <c r="C84" s="67" t="s">
        <v>12</v>
      </c>
      <c r="D84" s="49"/>
      <c r="E84" s="10">
        <v>100</v>
      </c>
      <c r="F84" s="10">
        <f t="shared" si="31"/>
        <v>0</v>
      </c>
      <c r="G84" s="10"/>
      <c r="H84" s="10"/>
      <c r="I84" s="10"/>
      <c r="J84" s="10"/>
      <c r="K84" s="55">
        <f t="shared" si="29"/>
        <v>100</v>
      </c>
      <c r="L84" s="55">
        <f t="shared" si="30"/>
        <v>0</v>
      </c>
    </row>
    <row r="85" spans="1:12" ht="15.6" x14ac:dyDescent="0.25">
      <c r="A85" s="20"/>
      <c r="B85" s="25" t="s">
        <v>100</v>
      </c>
      <c r="C85" s="20"/>
      <c r="D85" s="35"/>
      <c r="E85" s="53">
        <f>E79+E80+E81+E82+E83+E84</f>
        <v>101</v>
      </c>
      <c r="F85" s="53">
        <f t="shared" ref="F85:J85" si="32">F79+F80+F81+F82+F83+F84</f>
        <v>1.1000000000000001</v>
      </c>
      <c r="G85" s="53">
        <f t="shared" si="32"/>
        <v>0</v>
      </c>
      <c r="H85" s="53">
        <f t="shared" si="32"/>
        <v>0</v>
      </c>
      <c r="I85" s="53">
        <f t="shared" si="32"/>
        <v>0</v>
      </c>
      <c r="J85" s="53">
        <f t="shared" si="32"/>
        <v>0</v>
      </c>
      <c r="K85" s="56">
        <f t="shared" si="29"/>
        <v>101</v>
      </c>
      <c r="L85" s="56">
        <f t="shared" si="30"/>
        <v>1.1000000000000001</v>
      </c>
    </row>
    <row r="86" spans="1:12" ht="31.2" x14ac:dyDescent="0.25">
      <c r="A86" s="4" t="s">
        <v>59</v>
      </c>
      <c r="B86" s="36" t="s">
        <v>80</v>
      </c>
      <c r="C86" s="16"/>
      <c r="D86" s="9"/>
      <c r="E86" s="10"/>
      <c r="F86" s="10"/>
      <c r="G86" s="10"/>
      <c r="H86" s="10"/>
      <c r="I86" s="10"/>
      <c r="J86" s="10"/>
      <c r="K86" s="9">
        <f t="shared" si="29"/>
        <v>0</v>
      </c>
      <c r="L86" s="9">
        <f t="shared" si="30"/>
        <v>0</v>
      </c>
    </row>
    <row r="87" spans="1:12" ht="45" x14ac:dyDescent="0.25">
      <c r="A87" s="7">
        <v>1</v>
      </c>
      <c r="B87" s="37" t="s">
        <v>85</v>
      </c>
      <c r="C87" s="16" t="s">
        <v>12</v>
      </c>
      <c r="D87" s="9">
        <v>200</v>
      </c>
      <c r="E87" s="10"/>
      <c r="F87" s="10"/>
      <c r="G87" s="10"/>
      <c r="H87" s="10"/>
      <c r="I87" s="10"/>
      <c r="J87" s="10"/>
      <c r="K87" s="9">
        <f t="shared" si="29"/>
        <v>0</v>
      </c>
      <c r="L87" s="9">
        <f t="shared" si="30"/>
        <v>0</v>
      </c>
    </row>
    <row r="88" spans="1:12" ht="15.6" x14ac:dyDescent="0.25">
      <c r="A88" s="38"/>
      <c r="B88" s="25" t="s">
        <v>100</v>
      </c>
      <c r="C88" s="39"/>
      <c r="D88" s="39"/>
      <c r="E88" s="50">
        <f>E87</f>
        <v>0</v>
      </c>
      <c r="F88" s="50">
        <f t="shared" ref="F88:J88" si="33">F87</f>
        <v>0</v>
      </c>
      <c r="G88" s="50">
        <f t="shared" si="33"/>
        <v>0</v>
      </c>
      <c r="H88" s="50">
        <f t="shared" si="33"/>
        <v>0</v>
      </c>
      <c r="I88" s="50">
        <f t="shared" si="33"/>
        <v>0</v>
      </c>
      <c r="J88" s="50">
        <f t="shared" si="33"/>
        <v>0</v>
      </c>
      <c r="K88" s="56">
        <f t="shared" si="29"/>
        <v>0</v>
      </c>
      <c r="L88" s="56">
        <f t="shared" si="30"/>
        <v>0</v>
      </c>
    </row>
    <row r="89" spans="1:12" ht="46.8" x14ac:dyDescent="0.25">
      <c r="A89" s="4" t="s">
        <v>66</v>
      </c>
      <c r="B89" s="36" t="s">
        <v>86</v>
      </c>
      <c r="C89" s="16"/>
      <c r="D89" s="9"/>
      <c r="E89" s="10"/>
      <c r="F89" s="10"/>
      <c r="G89" s="10"/>
      <c r="H89" s="10"/>
      <c r="I89" s="10"/>
      <c r="J89" s="10"/>
      <c r="K89" s="9">
        <f t="shared" si="29"/>
        <v>0</v>
      </c>
      <c r="L89" s="9">
        <f t="shared" si="30"/>
        <v>0</v>
      </c>
    </row>
    <row r="90" spans="1:12" x14ac:dyDescent="0.25">
      <c r="A90" s="7">
        <v>1</v>
      </c>
      <c r="B90" s="37" t="s">
        <v>111</v>
      </c>
      <c r="C90" s="16" t="s">
        <v>87</v>
      </c>
      <c r="D90" s="15">
        <v>4.75</v>
      </c>
      <c r="E90" s="10"/>
      <c r="F90" s="10"/>
      <c r="G90" s="10"/>
      <c r="H90" s="10"/>
      <c r="I90" s="10"/>
      <c r="J90" s="10"/>
      <c r="K90" s="9">
        <f t="shared" si="29"/>
        <v>0</v>
      </c>
      <c r="L90" s="9">
        <f t="shared" si="30"/>
        <v>0</v>
      </c>
    </row>
    <row r="91" spans="1:12" ht="15.6" x14ac:dyDescent="0.25">
      <c r="A91" s="38"/>
      <c r="B91" s="25" t="s">
        <v>100</v>
      </c>
      <c r="C91" s="39"/>
      <c r="D91" s="39"/>
      <c r="E91" s="50">
        <f>E90</f>
        <v>0</v>
      </c>
      <c r="F91" s="50">
        <f t="shared" ref="F91:J91" si="34">F90</f>
        <v>0</v>
      </c>
      <c r="G91" s="50">
        <f t="shared" si="34"/>
        <v>0</v>
      </c>
      <c r="H91" s="50">
        <f t="shared" si="34"/>
        <v>0</v>
      </c>
      <c r="I91" s="50">
        <f t="shared" si="34"/>
        <v>0</v>
      </c>
      <c r="J91" s="50">
        <f t="shared" si="34"/>
        <v>0</v>
      </c>
      <c r="K91" s="56">
        <f t="shared" si="29"/>
        <v>0</v>
      </c>
      <c r="L91" s="56">
        <f t="shared" si="30"/>
        <v>0</v>
      </c>
    </row>
    <row r="92" spans="1:12" ht="15.6" x14ac:dyDescent="0.25">
      <c r="A92" s="26" t="s">
        <v>101</v>
      </c>
      <c r="B92" s="14" t="s">
        <v>60</v>
      </c>
      <c r="C92" s="16"/>
      <c r="D92" s="9"/>
      <c r="E92" s="10"/>
      <c r="F92" s="10"/>
      <c r="G92" s="10"/>
      <c r="H92" s="10"/>
      <c r="I92" s="10"/>
      <c r="J92" s="10"/>
      <c r="K92" s="9">
        <f t="shared" si="29"/>
        <v>0</v>
      </c>
      <c r="L92" s="9">
        <f t="shared" si="30"/>
        <v>0</v>
      </c>
    </row>
    <row r="93" spans="1:12" ht="72.75" customHeight="1" x14ac:dyDescent="0.25">
      <c r="A93" s="33">
        <v>1</v>
      </c>
      <c r="B93" s="34" t="s">
        <v>61</v>
      </c>
      <c r="C93" s="19" t="s">
        <v>12</v>
      </c>
      <c r="D93" s="24">
        <v>0.16420000000000001</v>
      </c>
      <c r="E93" s="83">
        <v>3</v>
      </c>
      <c r="F93" s="83">
        <f>E93*D93</f>
        <v>0.49260000000000004</v>
      </c>
      <c r="G93" s="83">
        <v>2</v>
      </c>
      <c r="H93" s="83">
        <f>G93*D93</f>
        <v>0.32840000000000003</v>
      </c>
      <c r="I93" s="83">
        <v>2</v>
      </c>
      <c r="J93" s="83">
        <f>I93*D93</f>
        <v>0.32840000000000003</v>
      </c>
      <c r="K93" s="40">
        <f t="shared" si="29"/>
        <v>7</v>
      </c>
      <c r="L93" s="24">
        <f t="shared" si="30"/>
        <v>1.1494</v>
      </c>
    </row>
    <row r="94" spans="1:12" ht="27" customHeight="1" x14ac:dyDescent="0.25">
      <c r="A94" s="33">
        <v>2</v>
      </c>
      <c r="B94" s="34" t="s">
        <v>81</v>
      </c>
      <c r="C94" s="64" t="s">
        <v>82</v>
      </c>
      <c r="D94" s="65">
        <v>0.01</v>
      </c>
      <c r="E94" s="10">
        <v>75</v>
      </c>
      <c r="F94" s="10">
        <f t="shared" ref="F94:F99" si="35">E94*D94</f>
        <v>0.75</v>
      </c>
      <c r="G94" s="10">
        <v>15</v>
      </c>
      <c r="H94" s="10">
        <f t="shared" ref="H94:H99" si="36">G94*D94</f>
        <v>0.15</v>
      </c>
      <c r="I94" s="10">
        <v>10</v>
      </c>
      <c r="J94" s="10">
        <f t="shared" ref="J94:J99" si="37">I94*D94</f>
        <v>0.1</v>
      </c>
      <c r="K94" s="66">
        <f t="shared" si="29"/>
        <v>100</v>
      </c>
      <c r="L94" s="66">
        <f t="shared" si="30"/>
        <v>1</v>
      </c>
    </row>
    <row r="95" spans="1:12" ht="45" x14ac:dyDescent="0.25">
      <c r="A95" s="33">
        <v>3</v>
      </c>
      <c r="B95" s="34" t="s">
        <v>62</v>
      </c>
      <c r="C95" s="19" t="s">
        <v>12</v>
      </c>
      <c r="D95" s="24">
        <v>0.06</v>
      </c>
      <c r="E95" s="10">
        <v>6</v>
      </c>
      <c r="F95" s="10">
        <f t="shared" si="35"/>
        <v>0.36</v>
      </c>
      <c r="G95" s="10">
        <v>2</v>
      </c>
      <c r="H95" s="10">
        <f t="shared" si="36"/>
        <v>0.12</v>
      </c>
      <c r="I95" s="10">
        <v>2</v>
      </c>
      <c r="J95" s="10">
        <f t="shared" si="37"/>
        <v>0.12</v>
      </c>
      <c r="K95" s="40">
        <f t="shared" si="29"/>
        <v>10</v>
      </c>
      <c r="L95" s="40">
        <f t="shared" si="30"/>
        <v>0.6</v>
      </c>
    </row>
    <row r="96" spans="1:12" ht="30" x14ac:dyDescent="0.25">
      <c r="A96" s="33">
        <v>7</v>
      </c>
      <c r="B96" s="34" t="s">
        <v>63</v>
      </c>
      <c r="C96" s="19" t="s">
        <v>12</v>
      </c>
      <c r="D96" s="24"/>
      <c r="E96" s="10"/>
      <c r="F96" s="10">
        <f t="shared" si="35"/>
        <v>0</v>
      </c>
      <c r="G96" s="10"/>
      <c r="H96" s="10">
        <f t="shared" si="36"/>
        <v>0</v>
      </c>
      <c r="I96" s="10"/>
      <c r="J96" s="10">
        <f t="shared" si="37"/>
        <v>0</v>
      </c>
      <c r="K96" s="40">
        <f t="shared" si="29"/>
        <v>0</v>
      </c>
      <c r="L96" s="40">
        <f t="shared" si="30"/>
        <v>0</v>
      </c>
    </row>
    <row r="97" spans="1:13" ht="15.75" customHeight="1" x14ac:dyDescent="0.25">
      <c r="A97" s="33" t="s">
        <v>45</v>
      </c>
      <c r="B97" s="41" t="s">
        <v>64</v>
      </c>
      <c r="C97" s="19" t="s">
        <v>12</v>
      </c>
      <c r="D97" s="24">
        <v>2</v>
      </c>
      <c r="E97" s="10"/>
      <c r="F97" s="10">
        <f t="shared" si="35"/>
        <v>0</v>
      </c>
      <c r="G97" s="10"/>
      <c r="H97" s="10">
        <f t="shared" si="36"/>
        <v>0</v>
      </c>
      <c r="I97" s="10"/>
      <c r="J97" s="10">
        <f t="shared" si="37"/>
        <v>0</v>
      </c>
      <c r="K97" s="40">
        <f t="shared" si="29"/>
        <v>0</v>
      </c>
      <c r="L97" s="40">
        <f t="shared" si="30"/>
        <v>0</v>
      </c>
    </row>
    <row r="98" spans="1:13" ht="15.75" customHeight="1" x14ac:dyDescent="0.25">
      <c r="A98" s="33" t="s">
        <v>47</v>
      </c>
      <c r="B98" s="41" t="s">
        <v>113</v>
      </c>
      <c r="C98" s="19" t="s">
        <v>12</v>
      </c>
      <c r="D98" s="24">
        <v>2</v>
      </c>
      <c r="E98" s="10"/>
      <c r="F98" s="10">
        <f t="shared" si="35"/>
        <v>0</v>
      </c>
      <c r="G98" s="10"/>
      <c r="H98" s="10">
        <f t="shared" si="36"/>
        <v>0</v>
      </c>
      <c r="I98" s="10"/>
      <c r="J98" s="10">
        <f t="shared" si="37"/>
        <v>0</v>
      </c>
      <c r="K98" s="40">
        <f t="shared" ref="K98" si="38">E98+G98+I98</f>
        <v>0</v>
      </c>
      <c r="L98" s="40">
        <f t="shared" ref="L98" si="39">F98+H98+J98</f>
        <v>0</v>
      </c>
    </row>
    <row r="99" spans="1:13" ht="15.75" customHeight="1" x14ac:dyDescent="0.25">
      <c r="A99" s="33" t="s">
        <v>49</v>
      </c>
      <c r="B99" s="41" t="s">
        <v>65</v>
      </c>
      <c r="C99" s="19" t="s">
        <v>12</v>
      </c>
      <c r="D99" s="24">
        <v>2</v>
      </c>
      <c r="E99" s="10">
        <v>1</v>
      </c>
      <c r="F99" s="10">
        <f t="shared" si="35"/>
        <v>2</v>
      </c>
      <c r="G99" s="10"/>
      <c r="H99" s="10">
        <f t="shared" si="36"/>
        <v>0</v>
      </c>
      <c r="I99" s="10"/>
      <c r="J99" s="10">
        <f t="shared" si="37"/>
        <v>0</v>
      </c>
      <c r="K99" s="40">
        <f t="shared" si="29"/>
        <v>1</v>
      </c>
      <c r="L99" s="40">
        <f t="shared" si="30"/>
        <v>2</v>
      </c>
    </row>
    <row r="100" spans="1:13" ht="19.5" customHeight="1" x14ac:dyDescent="0.25">
      <c r="A100" s="20"/>
      <c r="B100" s="25" t="s">
        <v>100</v>
      </c>
      <c r="C100" s="20"/>
      <c r="D100" s="20"/>
      <c r="E100" s="50">
        <f>E93+E94+E95+E97+E99</f>
        <v>85</v>
      </c>
      <c r="F100" s="50">
        <f t="shared" ref="F100:L100" si="40">F93+F94+F95+F97+F99</f>
        <v>3.6025999999999998</v>
      </c>
      <c r="G100" s="81">
        <f t="shared" si="40"/>
        <v>19</v>
      </c>
      <c r="H100" s="50">
        <f t="shared" si="40"/>
        <v>0.59840000000000004</v>
      </c>
      <c r="I100" s="77">
        <f t="shared" si="40"/>
        <v>14</v>
      </c>
      <c r="J100" s="50">
        <f t="shared" si="40"/>
        <v>0.5484</v>
      </c>
      <c r="K100" s="77">
        <f t="shared" si="40"/>
        <v>118</v>
      </c>
      <c r="L100" s="50">
        <f t="shared" si="40"/>
        <v>4.7493999999999996</v>
      </c>
    </row>
    <row r="101" spans="1:13" ht="15.6" x14ac:dyDescent="0.25">
      <c r="A101" s="26" t="s">
        <v>102</v>
      </c>
      <c r="B101" s="14" t="s">
        <v>67</v>
      </c>
      <c r="C101" s="16"/>
      <c r="D101" s="9"/>
      <c r="E101" s="10"/>
      <c r="F101" s="10"/>
      <c r="G101" s="10"/>
      <c r="H101" s="10"/>
      <c r="I101" s="10"/>
      <c r="J101" s="10"/>
      <c r="K101" s="9">
        <f t="shared" si="29"/>
        <v>0</v>
      </c>
      <c r="L101" s="9">
        <f t="shared" si="30"/>
        <v>0</v>
      </c>
    </row>
    <row r="102" spans="1:13" ht="28.5" customHeight="1" x14ac:dyDescent="0.25">
      <c r="A102" s="16">
        <v>1</v>
      </c>
      <c r="B102" s="11" t="s">
        <v>68</v>
      </c>
      <c r="C102" s="7"/>
      <c r="D102" s="9"/>
      <c r="E102" s="10"/>
      <c r="F102" s="10"/>
      <c r="G102" s="10"/>
      <c r="H102" s="10"/>
      <c r="I102" s="10"/>
      <c r="J102" s="10"/>
      <c r="K102" s="9">
        <f t="shared" si="29"/>
        <v>0</v>
      </c>
      <c r="L102" s="9">
        <f t="shared" si="30"/>
        <v>0</v>
      </c>
    </row>
    <row r="103" spans="1:13" ht="17.25" customHeight="1" x14ac:dyDescent="0.25">
      <c r="A103" s="16" t="s">
        <v>69</v>
      </c>
      <c r="B103" s="11" t="s">
        <v>70</v>
      </c>
      <c r="C103" s="7" t="s">
        <v>12</v>
      </c>
      <c r="D103" s="15">
        <v>2</v>
      </c>
      <c r="E103" s="10"/>
      <c r="F103" s="10"/>
      <c r="G103" s="10"/>
      <c r="H103" s="10"/>
      <c r="I103" s="10"/>
      <c r="J103" s="10"/>
      <c r="K103" s="9">
        <f t="shared" si="29"/>
        <v>0</v>
      </c>
      <c r="L103" s="9">
        <f t="shared" si="30"/>
        <v>0</v>
      </c>
    </row>
    <row r="104" spans="1:13" ht="30" x14ac:dyDescent="0.25">
      <c r="A104" s="16">
        <v>2</v>
      </c>
      <c r="B104" s="11" t="s">
        <v>71</v>
      </c>
      <c r="C104" s="7" t="s">
        <v>12</v>
      </c>
      <c r="D104" s="15">
        <v>0.4</v>
      </c>
      <c r="E104" s="10"/>
      <c r="F104" s="10"/>
      <c r="G104" s="10"/>
      <c r="H104" s="10"/>
      <c r="I104" s="10"/>
      <c r="J104" s="10"/>
      <c r="K104" s="9">
        <f t="shared" si="29"/>
        <v>0</v>
      </c>
      <c r="L104" s="9">
        <f t="shared" si="30"/>
        <v>0</v>
      </c>
    </row>
    <row r="105" spans="1:13" ht="15.6" x14ac:dyDescent="0.25">
      <c r="A105" s="20"/>
      <c r="B105" s="25" t="s">
        <v>100</v>
      </c>
      <c r="C105" s="20"/>
      <c r="D105" s="20"/>
      <c r="E105" s="50">
        <f>E103+E104</f>
        <v>0</v>
      </c>
      <c r="F105" s="50">
        <f t="shared" ref="F105:J105" si="41">F103+F104</f>
        <v>0</v>
      </c>
      <c r="G105" s="50">
        <f t="shared" si="41"/>
        <v>0</v>
      </c>
      <c r="H105" s="50">
        <f t="shared" si="41"/>
        <v>0</v>
      </c>
      <c r="I105" s="50">
        <f t="shared" si="41"/>
        <v>0</v>
      </c>
      <c r="J105" s="50">
        <f t="shared" si="41"/>
        <v>0</v>
      </c>
      <c r="K105" s="56">
        <f t="shared" si="29"/>
        <v>0</v>
      </c>
      <c r="L105" s="56">
        <f t="shared" si="30"/>
        <v>0</v>
      </c>
    </row>
    <row r="106" spans="1:13" ht="15.6" x14ac:dyDescent="0.25">
      <c r="A106" s="42"/>
      <c r="B106" s="43" t="s">
        <v>72</v>
      </c>
      <c r="C106" s="42"/>
      <c r="D106" s="42"/>
      <c r="E106" s="54">
        <f t="shared" ref="E106:J106" si="42">E105+E100+E91+E88+E85+E77+E69+E58+E49+E40+E29+E19+E10</f>
        <v>196.2</v>
      </c>
      <c r="F106" s="54">
        <f t="shared" si="42"/>
        <v>6.3638159999999999</v>
      </c>
      <c r="G106" s="82">
        <f t="shared" si="42"/>
        <v>25</v>
      </c>
      <c r="H106" s="54">
        <f t="shared" si="42"/>
        <v>3.5065759999999999</v>
      </c>
      <c r="I106" s="78">
        <f t="shared" si="42"/>
        <v>18</v>
      </c>
      <c r="J106" s="54">
        <f t="shared" si="42"/>
        <v>3.1024880000000001</v>
      </c>
      <c r="K106" s="59">
        <f t="shared" si="29"/>
        <v>239.2</v>
      </c>
      <c r="L106" s="59">
        <f t="shared" si="30"/>
        <v>12.97288</v>
      </c>
    </row>
    <row r="108" spans="1:13" ht="9.75" customHeight="1" x14ac:dyDescent="0.25"/>
    <row r="109" spans="1:13" x14ac:dyDescent="0.25">
      <c r="J109" s="226" t="s">
        <v>74</v>
      </c>
      <c r="K109" s="226"/>
      <c r="L109" s="226"/>
      <c r="M109" s="48"/>
    </row>
    <row r="110" spans="1:13" ht="16.5" customHeight="1" x14ac:dyDescent="0.25">
      <c r="D110" s="46"/>
      <c r="E110" s="46"/>
      <c r="F110" s="46"/>
      <c r="G110" s="46"/>
      <c r="H110" s="46"/>
      <c r="J110" s="226" t="s">
        <v>75</v>
      </c>
      <c r="K110" s="226"/>
      <c r="L110" s="226"/>
      <c r="M110" s="47"/>
    </row>
    <row r="111" spans="1:13" ht="15.6" x14ac:dyDescent="0.3">
      <c r="B111" s="44" t="s">
        <v>73</v>
      </c>
    </row>
    <row r="112" spans="1:13" ht="16.5" customHeight="1" x14ac:dyDescent="0.25">
      <c r="A112" s="1">
        <v>1</v>
      </c>
      <c r="B112" s="222" t="s">
        <v>91</v>
      </c>
      <c r="C112" s="222"/>
      <c r="D112" s="222"/>
      <c r="E112" s="222"/>
      <c r="F112" s="222"/>
      <c r="G112" s="222"/>
      <c r="H112" s="222"/>
      <c r="I112" s="222"/>
    </row>
    <row r="113" spans="1:12" x14ac:dyDescent="0.25">
      <c r="B113" s="1" t="s">
        <v>88</v>
      </c>
    </row>
    <row r="114" spans="1:12" ht="15.6" x14ac:dyDescent="0.3">
      <c r="B114" s="1" t="s">
        <v>89</v>
      </c>
      <c r="D114" s="45"/>
      <c r="E114" s="45"/>
      <c r="F114" s="45"/>
      <c r="G114" s="45"/>
      <c r="H114" s="45"/>
      <c r="I114" s="45"/>
      <c r="J114" s="45"/>
      <c r="K114" s="45"/>
      <c r="L114" s="45"/>
    </row>
    <row r="115" spans="1:12" x14ac:dyDescent="0.25">
      <c r="B115" s="1" t="s">
        <v>90</v>
      </c>
    </row>
    <row r="116" spans="1:12" ht="15.6" x14ac:dyDescent="0.3">
      <c r="A116" s="1">
        <v>2</v>
      </c>
      <c r="B116" s="223" t="s">
        <v>92</v>
      </c>
      <c r="C116" s="223"/>
      <c r="D116" s="223"/>
      <c r="E116" s="223"/>
      <c r="F116" s="223"/>
      <c r="G116" s="223"/>
      <c r="H116" s="223"/>
      <c r="I116" s="223"/>
      <c r="J116" s="223"/>
      <c r="K116" s="223"/>
      <c r="L116" s="223"/>
    </row>
    <row r="117" spans="1:12" ht="15.6" x14ac:dyDescent="0.3">
      <c r="B117" s="224" t="s">
        <v>96</v>
      </c>
      <c r="C117" s="224"/>
      <c r="D117" s="224"/>
      <c r="E117" s="224"/>
      <c r="F117" s="224"/>
      <c r="G117" s="224"/>
      <c r="H117" s="224"/>
      <c r="I117" s="224"/>
      <c r="J117" s="224"/>
      <c r="K117" s="224"/>
      <c r="L117" s="224"/>
    </row>
  </sheetData>
  <mergeCells count="18">
    <mergeCell ref="B112:I112"/>
    <mergeCell ref="B116:L116"/>
    <mergeCell ref="B117:L117"/>
    <mergeCell ref="A3:L3"/>
    <mergeCell ref="J109:L109"/>
    <mergeCell ref="J110:L110"/>
    <mergeCell ref="M4:M6"/>
    <mergeCell ref="E5:F5"/>
    <mergeCell ref="G5:H5"/>
    <mergeCell ref="I5:J5"/>
    <mergeCell ref="K5:L5"/>
    <mergeCell ref="A1:L1"/>
    <mergeCell ref="A2:L2"/>
    <mergeCell ref="A4:A6"/>
    <mergeCell ref="B4:B6"/>
    <mergeCell ref="C4:C6"/>
    <mergeCell ref="D4:D6"/>
    <mergeCell ref="E4:L4"/>
  </mergeCells>
  <pageMargins left="0.23622047244094491" right="0.11811023622047245" top="0.74803149606299213" bottom="0.74803149606299213" header="0.31496062992125984" footer="0.31496062992125984"/>
  <pageSetup paperSize="9" scale="81" orientation="portrait" verticalDpi="0" r:id="rId1"/>
  <rowBreaks count="2" manualBreakCount="2">
    <brk id="44" max="11" man="1"/>
    <brk id="8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topLeftCell="A41" workbookViewId="0">
      <selection activeCell="F52" sqref="F52"/>
    </sheetView>
  </sheetViews>
  <sheetFormatPr defaultColWidth="9.109375" defaultRowHeight="15" x14ac:dyDescent="0.25"/>
  <cols>
    <col min="1" max="1" width="5.5546875" style="1" customWidth="1"/>
    <col min="2" max="2" width="34.109375" style="1" customWidth="1"/>
    <col min="3" max="3" width="5.5546875" style="1" customWidth="1"/>
    <col min="4" max="4" width="10.33203125" style="1" customWidth="1"/>
    <col min="5" max="5" width="9.33203125" style="1" customWidth="1"/>
    <col min="6" max="6" width="7.6640625" style="1" customWidth="1"/>
    <col min="7" max="7" width="6.6640625" style="1" customWidth="1"/>
    <col min="8" max="8" width="7.33203125" style="1" customWidth="1"/>
    <col min="9" max="9" width="7.6640625" style="1" customWidth="1"/>
    <col min="10" max="10" width="7.5546875" style="1" customWidth="1"/>
    <col min="11" max="12" width="8.109375" style="1" customWidth="1"/>
    <col min="13" max="16384" width="9.109375" style="1"/>
  </cols>
  <sheetData>
    <row r="1" spans="1:13" ht="15.6" x14ac:dyDescent="0.3">
      <c r="A1" s="216" t="s">
        <v>0</v>
      </c>
      <c r="B1" s="216"/>
      <c r="C1" s="216"/>
      <c r="D1" s="216"/>
      <c r="E1" s="216"/>
      <c r="F1" s="216"/>
      <c r="G1" s="216"/>
      <c r="H1" s="216"/>
      <c r="I1" s="216"/>
      <c r="J1" s="216"/>
      <c r="K1" s="216"/>
      <c r="L1" s="216"/>
    </row>
    <row r="2" spans="1:13" ht="15.6" x14ac:dyDescent="0.3">
      <c r="A2" s="217" t="s">
        <v>98</v>
      </c>
      <c r="B2" s="217"/>
      <c r="C2" s="217"/>
      <c r="D2" s="217"/>
      <c r="E2" s="217"/>
      <c r="F2" s="217"/>
      <c r="G2" s="217"/>
      <c r="H2" s="217"/>
      <c r="I2" s="217"/>
      <c r="J2" s="217"/>
      <c r="K2" s="217"/>
      <c r="L2" s="217"/>
    </row>
    <row r="3" spans="1:13" ht="21.75" customHeight="1" x14ac:dyDescent="0.3">
      <c r="A3" s="225" t="s">
        <v>97</v>
      </c>
      <c r="B3" s="225"/>
      <c r="C3" s="225"/>
      <c r="D3" s="225"/>
      <c r="E3" s="225"/>
      <c r="F3" s="225"/>
      <c r="G3" s="225"/>
      <c r="H3" s="225"/>
      <c r="I3" s="225"/>
      <c r="J3" s="225"/>
      <c r="K3" s="225"/>
      <c r="L3" s="225"/>
    </row>
    <row r="4" spans="1:13" ht="20.25" customHeight="1" x14ac:dyDescent="0.25">
      <c r="A4" s="218" t="s">
        <v>1</v>
      </c>
      <c r="B4" s="218" t="s">
        <v>2</v>
      </c>
      <c r="C4" s="218" t="s">
        <v>3</v>
      </c>
      <c r="D4" s="218" t="s">
        <v>105</v>
      </c>
      <c r="E4" s="220" t="s">
        <v>99</v>
      </c>
      <c r="F4" s="220"/>
      <c r="G4" s="220"/>
      <c r="H4" s="220"/>
      <c r="I4" s="220"/>
      <c r="J4" s="220"/>
      <c r="K4" s="220"/>
      <c r="L4" s="220"/>
      <c r="M4" s="221"/>
    </row>
    <row r="5" spans="1:13" ht="15.6" x14ac:dyDescent="0.25">
      <c r="A5" s="219"/>
      <c r="B5" s="219"/>
      <c r="C5" s="219"/>
      <c r="D5" s="219"/>
      <c r="E5" s="220" t="s">
        <v>4</v>
      </c>
      <c r="F5" s="220"/>
      <c r="G5" s="220" t="s">
        <v>5</v>
      </c>
      <c r="H5" s="220"/>
      <c r="I5" s="220" t="s">
        <v>6</v>
      </c>
      <c r="J5" s="220"/>
      <c r="K5" s="220" t="s">
        <v>7</v>
      </c>
      <c r="L5" s="220"/>
      <c r="M5" s="221"/>
    </row>
    <row r="6" spans="1:13" ht="15.6" x14ac:dyDescent="0.25">
      <c r="A6" s="219"/>
      <c r="B6" s="219"/>
      <c r="C6" s="219"/>
      <c r="D6" s="219"/>
      <c r="E6" s="71" t="s">
        <v>8</v>
      </c>
      <c r="F6" s="71" t="s">
        <v>9</v>
      </c>
      <c r="G6" s="71" t="s">
        <v>8</v>
      </c>
      <c r="H6" s="71" t="s">
        <v>9</v>
      </c>
      <c r="I6" s="71" t="s">
        <v>8</v>
      </c>
      <c r="J6" s="71" t="s">
        <v>9</v>
      </c>
      <c r="K6" s="71" t="s">
        <v>8</v>
      </c>
      <c r="L6" s="71" t="s">
        <v>9</v>
      </c>
      <c r="M6" s="221"/>
    </row>
    <row r="7" spans="1:13" ht="15" customHeight="1" x14ac:dyDescent="0.25">
      <c r="A7" s="4">
        <v>1</v>
      </c>
      <c r="B7" s="4">
        <v>2</v>
      </c>
      <c r="C7" s="4">
        <v>3</v>
      </c>
      <c r="D7" s="4">
        <v>4</v>
      </c>
      <c r="E7" s="4">
        <v>5</v>
      </c>
      <c r="F7" s="4">
        <v>6</v>
      </c>
      <c r="G7" s="4">
        <v>7</v>
      </c>
      <c r="H7" s="4">
        <v>8</v>
      </c>
      <c r="I7" s="4">
        <v>9</v>
      </c>
      <c r="J7" s="4">
        <v>10</v>
      </c>
      <c r="K7" s="4">
        <v>11</v>
      </c>
      <c r="L7" s="4">
        <v>12</v>
      </c>
    </row>
    <row r="8" spans="1:13" ht="31.2" x14ac:dyDescent="0.3">
      <c r="A8" s="4" t="s">
        <v>10</v>
      </c>
      <c r="B8" s="3" t="s">
        <v>11</v>
      </c>
      <c r="C8" s="3"/>
      <c r="D8" s="4"/>
      <c r="E8" s="5"/>
      <c r="F8" s="6"/>
      <c r="G8" s="6"/>
      <c r="H8" s="6"/>
      <c r="I8" s="6"/>
      <c r="J8" s="6"/>
      <c r="K8" s="57"/>
      <c r="L8" s="57"/>
    </row>
    <row r="9" spans="1:13" ht="30" x14ac:dyDescent="0.25">
      <c r="A9" s="7">
        <v>1</v>
      </c>
      <c r="B9" s="8" t="s">
        <v>83</v>
      </c>
      <c r="C9" s="7" t="s">
        <v>12</v>
      </c>
      <c r="D9" s="9">
        <v>100</v>
      </c>
      <c r="E9" s="10"/>
      <c r="F9" s="10"/>
      <c r="G9" s="10"/>
      <c r="H9" s="10"/>
      <c r="I9" s="10"/>
      <c r="J9" s="10"/>
      <c r="K9" s="9">
        <f>E9+G9+I9</f>
        <v>0</v>
      </c>
      <c r="L9" s="9">
        <f>F9+H9+J9</f>
        <v>0</v>
      </c>
    </row>
    <row r="10" spans="1:13" ht="15.6" x14ac:dyDescent="0.25">
      <c r="A10" s="12"/>
      <c r="B10" s="25" t="s">
        <v>100</v>
      </c>
      <c r="C10" s="12"/>
      <c r="D10" s="13"/>
      <c r="E10" s="13">
        <f>E9</f>
        <v>0</v>
      </c>
      <c r="F10" s="13">
        <f t="shared" ref="F10:J10" si="0">F9</f>
        <v>0</v>
      </c>
      <c r="G10" s="13">
        <f t="shared" si="0"/>
        <v>0</v>
      </c>
      <c r="H10" s="13">
        <f t="shared" si="0"/>
        <v>0</v>
      </c>
      <c r="I10" s="13">
        <f t="shared" si="0"/>
        <v>0</v>
      </c>
      <c r="J10" s="13">
        <f t="shared" si="0"/>
        <v>0</v>
      </c>
      <c r="K10" s="13">
        <f t="shared" ref="K10:L78" si="1">E10+G10+I10</f>
        <v>0</v>
      </c>
      <c r="L10" s="13">
        <f t="shared" si="1"/>
        <v>0</v>
      </c>
    </row>
    <row r="11" spans="1:13" ht="31.2" x14ac:dyDescent="0.25">
      <c r="A11" s="4" t="s">
        <v>13</v>
      </c>
      <c r="B11" s="14" t="s">
        <v>14</v>
      </c>
      <c r="C11" s="4"/>
      <c r="D11" s="9"/>
      <c r="E11" s="10"/>
      <c r="F11" s="10"/>
      <c r="G11" s="10"/>
      <c r="H11" s="10"/>
      <c r="I11" s="10"/>
      <c r="J11" s="10"/>
      <c r="K11" s="9">
        <f t="shared" si="1"/>
        <v>0</v>
      </c>
      <c r="L11" s="9">
        <f t="shared" si="1"/>
        <v>0</v>
      </c>
    </row>
    <row r="12" spans="1:13" ht="30" x14ac:dyDescent="0.25">
      <c r="A12" s="7">
        <v>1</v>
      </c>
      <c r="B12" s="11" t="s">
        <v>115</v>
      </c>
      <c r="C12" s="7" t="s">
        <v>16</v>
      </c>
      <c r="D12" s="60">
        <v>0.17599999999999999</v>
      </c>
      <c r="E12" s="10">
        <v>1</v>
      </c>
      <c r="F12" s="10">
        <f>E12*D12</f>
        <v>0.17599999999999999</v>
      </c>
      <c r="G12" s="10">
        <v>0</v>
      </c>
      <c r="H12" s="10">
        <f>G12*D12</f>
        <v>0</v>
      </c>
      <c r="I12" s="10">
        <v>0.2</v>
      </c>
      <c r="J12" s="10">
        <f>I12*D12</f>
        <v>3.5200000000000002E-2</v>
      </c>
      <c r="K12" s="9">
        <f t="shared" si="1"/>
        <v>1.2</v>
      </c>
      <c r="L12" s="9">
        <f t="shared" si="1"/>
        <v>0.2112</v>
      </c>
    </row>
    <row r="13" spans="1:13" x14ac:dyDescent="0.25">
      <c r="A13" s="7">
        <v>2</v>
      </c>
      <c r="B13" s="11" t="s">
        <v>18</v>
      </c>
      <c r="C13" s="7" t="s">
        <v>16</v>
      </c>
      <c r="D13" s="60">
        <v>8.4000000000000005E-2</v>
      </c>
      <c r="E13" s="10">
        <v>5</v>
      </c>
      <c r="F13" s="10">
        <f t="shared" ref="F13:F18" si="2">E13*D13</f>
        <v>0.42000000000000004</v>
      </c>
      <c r="G13" s="10">
        <v>1</v>
      </c>
      <c r="H13" s="10">
        <f>G13*D13</f>
        <v>8.4000000000000005E-2</v>
      </c>
      <c r="I13" s="10">
        <v>1</v>
      </c>
      <c r="J13" s="10">
        <f t="shared" ref="J13:J18" si="3">I13*D13</f>
        <v>8.4000000000000005E-2</v>
      </c>
      <c r="K13" s="9">
        <f t="shared" si="1"/>
        <v>7</v>
      </c>
      <c r="L13" s="9">
        <f t="shared" si="1"/>
        <v>0.58799999999999997</v>
      </c>
    </row>
    <row r="14" spans="1:13" x14ac:dyDescent="0.25">
      <c r="A14" s="7">
        <v>3</v>
      </c>
      <c r="B14" s="11" t="s">
        <v>19</v>
      </c>
      <c r="C14" s="7" t="s">
        <v>16</v>
      </c>
      <c r="D14" s="60">
        <v>0.16003999999999999</v>
      </c>
      <c r="E14" s="10">
        <v>7</v>
      </c>
      <c r="F14" s="10">
        <f t="shared" si="2"/>
        <v>1.1202799999999999</v>
      </c>
      <c r="G14" s="10">
        <v>2</v>
      </c>
      <c r="H14" s="10">
        <f t="shared" ref="H14:H18" si="4">G14*D14</f>
        <v>0.32007999999999998</v>
      </c>
      <c r="I14" s="10">
        <v>1</v>
      </c>
      <c r="J14" s="10">
        <f t="shared" si="3"/>
        <v>0.16003999999999999</v>
      </c>
      <c r="K14" s="9">
        <f t="shared" si="1"/>
        <v>10</v>
      </c>
      <c r="L14" s="9">
        <f t="shared" si="1"/>
        <v>1.6003999999999998</v>
      </c>
    </row>
    <row r="15" spans="1:13" ht="67.5" customHeight="1" x14ac:dyDescent="0.25">
      <c r="A15" s="7">
        <v>4</v>
      </c>
      <c r="B15" s="11" t="s">
        <v>114</v>
      </c>
      <c r="C15" s="7" t="s">
        <v>16</v>
      </c>
      <c r="D15" s="60">
        <v>9.6000000000000002E-2</v>
      </c>
      <c r="E15" s="10">
        <v>3</v>
      </c>
      <c r="F15" s="10">
        <f t="shared" si="2"/>
        <v>0.28800000000000003</v>
      </c>
      <c r="G15" s="10">
        <v>1</v>
      </c>
      <c r="H15" s="10">
        <f t="shared" si="4"/>
        <v>9.6000000000000002E-2</v>
      </c>
      <c r="I15" s="10">
        <v>1</v>
      </c>
      <c r="J15" s="10">
        <f t="shared" si="3"/>
        <v>9.6000000000000002E-2</v>
      </c>
      <c r="K15" s="9">
        <f t="shared" si="1"/>
        <v>5</v>
      </c>
      <c r="L15" s="9">
        <f t="shared" si="1"/>
        <v>0.48</v>
      </c>
    </row>
    <row r="16" spans="1:13" x14ac:dyDescent="0.25">
      <c r="A16" s="7">
        <v>5</v>
      </c>
      <c r="B16" s="11" t="s">
        <v>27</v>
      </c>
      <c r="C16" s="7" t="s">
        <v>16</v>
      </c>
      <c r="D16" s="60">
        <v>0.25440000000000002</v>
      </c>
      <c r="E16" s="10"/>
      <c r="F16" s="10">
        <f t="shared" si="2"/>
        <v>0</v>
      </c>
      <c r="G16" s="10"/>
      <c r="H16" s="10">
        <f t="shared" si="4"/>
        <v>0</v>
      </c>
      <c r="I16" s="10"/>
      <c r="J16" s="10">
        <f t="shared" si="3"/>
        <v>0</v>
      </c>
      <c r="K16" s="9">
        <f t="shared" si="1"/>
        <v>0</v>
      </c>
      <c r="L16" s="9">
        <f t="shared" si="1"/>
        <v>0</v>
      </c>
    </row>
    <row r="17" spans="1:15" x14ac:dyDescent="0.25">
      <c r="A17" s="7">
        <v>6</v>
      </c>
      <c r="B17" s="11" t="s">
        <v>26</v>
      </c>
      <c r="C17" s="7" t="s">
        <v>16</v>
      </c>
      <c r="D17" s="61">
        <v>0.19919999999999999</v>
      </c>
      <c r="E17" s="10"/>
      <c r="F17" s="10">
        <f t="shared" si="2"/>
        <v>0</v>
      </c>
      <c r="G17" s="10"/>
      <c r="H17" s="10">
        <f t="shared" si="4"/>
        <v>0</v>
      </c>
      <c r="I17" s="10"/>
      <c r="J17" s="10">
        <f t="shared" si="3"/>
        <v>0</v>
      </c>
      <c r="K17" s="9">
        <f t="shared" si="1"/>
        <v>0</v>
      </c>
      <c r="L17" s="9">
        <f t="shared" si="1"/>
        <v>0</v>
      </c>
    </row>
    <row r="18" spans="1:15" ht="30" x14ac:dyDescent="0.25">
      <c r="A18" s="7">
        <v>7</v>
      </c>
      <c r="B18" s="11" t="s">
        <v>103</v>
      </c>
      <c r="C18" s="7" t="s">
        <v>16</v>
      </c>
      <c r="D18" s="60">
        <v>0.2</v>
      </c>
      <c r="E18" s="10">
        <v>1.4</v>
      </c>
      <c r="F18" s="10">
        <f t="shared" si="2"/>
        <v>0.27999999999999997</v>
      </c>
      <c r="G18" s="10">
        <v>0.4</v>
      </c>
      <c r="H18" s="10">
        <f t="shared" si="4"/>
        <v>8.0000000000000016E-2</v>
      </c>
      <c r="I18" s="10">
        <v>0</v>
      </c>
      <c r="J18" s="10">
        <f t="shared" si="3"/>
        <v>0</v>
      </c>
      <c r="K18" s="9">
        <f t="shared" si="1"/>
        <v>1.7999999999999998</v>
      </c>
      <c r="L18" s="9">
        <f t="shared" si="1"/>
        <v>0.36</v>
      </c>
      <c r="O18" s="85"/>
    </row>
    <row r="19" spans="1:15" ht="15.6" x14ac:dyDescent="0.25">
      <c r="A19" s="12" t="s">
        <v>20</v>
      </c>
      <c r="B19" s="25" t="s">
        <v>100</v>
      </c>
      <c r="C19" s="12"/>
      <c r="D19" s="12"/>
      <c r="E19" s="52">
        <f>E12+E13+E14+E15+E16+E17+E18</f>
        <v>17.399999999999999</v>
      </c>
      <c r="F19" s="52">
        <f t="shared" ref="F19:L19" si="5">F12+F13+F14+F15+F16+F17+F18</f>
        <v>2.2842799999999999</v>
      </c>
      <c r="G19" s="52">
        <f t="shared" si="5"/>
        <v>4.4000000000000004</v>
      </c>
      <c r="H19" s="52">
        <f t="shared" si="5"/>
        <v>0.58007999999999993</v>
      </c>
      <c r="I19" s="52">
        <f t="shared" si="5"/>
        <v>3.2</v>
      </c>
      <c r="J19" s="52">
        <f t="shared" si="5"/>
        <v>0.37524000000000002</v>
      </c>
      <c r="K19" s="52">
        <f t="shared" si="5"/>
        <v>25</v>
      </c>
      <c r="L19" s="52">
        <f t="shared" si="5"/>
        <v>3.2395999999999994</v>
      </c>
    </row>
    <row r="20" spans="1:15" ht="15.6" x14ac:dyDescent="0.25">
      <c r="A20" s="4" t="s">
        <v>21</v>
      </c>
      <c r="B20" s="3" t="s">
        <v>22</v>
      </c>
      <c r="C20" s="16"/>
      <c r="D20" s="9"/>
      <c r="E20" s="10"/>
      <c r="F20" s="10"/>
      <c r="G20" s="10"/>
      <c r="H20" s="10"/>
      <c r="I20" s="10"/>
      <c r="J20" s="10"/>
      <c r="K20" s="9">
        <f t="shared" si="1"/>
        <v>0</v>
      </c>
      <c r="L20" s="9">
        <f t="shared" si="1"/>
        <v>0</v>
      </c>
    </row>
    <row r="21" spans="1:15" x14ac:dyDescent="0.25">
      <c r="A21" s="17">
        <v>1</v>
      </c>
      <c r="B21" s="11" t="s">
        <v>15</v>
      </c>
      <c r="C21" s="7" t="s">
        <v>16</v>
      </c>
      <c r="D21" s="62">
        <v>3.2800000000000003E-2</v>
      </c>
      <c r="E21" s="23"/>
      <c r="F21" s="10"/>
      <c r="G21" s="10"/>
      <c r="H21" s="10"/>
      <c r="I21" s="10"/>
      <c r="J21" s="10"/>
      <c r="K21" s="63">
        <f t="shared" si="1"/>
        <v>0</v>
      </c>
      <c r="L21" s="63">
        <f t="shared" si="1"/>
        <v>0</v>
      </c>
    </row>
    <row r="22" spans="1:15" ht="30" x14ac:dyDescent="0.25">
      <c r="A22" s="17">
        <v>2</v>
      </c>
      <c r="B22" s="11" t="s">
        <v>23</v>
      </c>
      <c r="C22" s="7" t="s">
        <v>16</v>
      </c>
      <c r="D22" s="62">
        <v>3.2000000000000001E-2</v>
      </c>
      <c r="E22" s="23"/>
      <c r="F22" s="10"/>
      <c r="G22" s="10"/>
      <c r="H22" s="10"/>
      <c r="I22" s="10"/>
      <c r="J22" s="10"/>
      <c r="K22" s="63">
        <f t="shared" si="1"/>
        <v>0</v>
      </c>
      <c r="L22" s="63">
        <f t="shared" si="1"/>
        <v>0</v>
      </c>
    </row>
    <row r="23" spans="1:15" x14ac:dyDescent="0.25">
      <c r="A23" s="17">
        <v>3</v>
      </c>
      <c r="B23" s="11" t="s">
        <v>24</v>
      </c>
      <c r="C23" s="7" t="s">
        <v>25</v>
      </c>
      <c r="D23" s="62">
        <v>3.2000000000000001E-2</v>
      </c>
      <c r="E23" s="23"/>
      <c r="F23" s="10"/>
      <c r="G23" s="10"/>
      <c r="H23" s="10"/>
      <c r="I23" s="10"/>
      <c r="J23" s="10"/>
      <c r="K23" s="63">
        <f t="shared" si="1"/>
        <v>0</v>
      </c>
      <c r="L23" s="63">
        <f t="shared" si="1"/>
        <v>0</v>
      </c>
    </row>
    <row r="24" spans="1:15" x14ac:dyDescent="0.25">
      <c r="A24" s="17">
        <v>4</v>
      </c>
      <c r="B24" s="11" t="s">
        <v>17</v>
      </c>
      <c r="C24" s="7" t="s">
        <v>16</v>
      </c>
      <c r="D24" s="62">
        <v>5.8659999999999997E-2</v>
      </c>
      <c r="E24" s="23"/>
      <c r="F24" s="10"/>
      <c r="G24" s="10"/>
      <c r="H24" s="10"/>
      <c r="I24" s="10"/>
      <c r="J24" s="10"/>
      <c r="K24" s="63">
        <f t="shared" si="1"/>
        <v>0</v>
      </c>
      <c r="L24" s="63">
        <f t="shared" si="1"/>
        <v>0</v>
      </c>
    </row>
    <row r="25" spans="1:15" x14ac:dyDescent="0.25">
      <c r="A25" s="17">
        <v>5</v>
      </c>
      <c r="B25" s="11" t="s">
        <v>18</v>
      </c>
      <c r="C25" s="7" t="s">
        <v>16</v>
      </c>
      <c r="D25" s="62">
        <v>2.8000000000000001E-2</v>
      </c>
      <c r="E25" s="23"/>
      <c r="F25" s="10"/>
      <c r="G25" s="10"/>
      <c r="H25" s="10"/>
      <c r="I25" s="10"/>
      <c r="J25" s="10"/>
      <c r="K25" s="63">
        <f t="shared" si="1"/>
        <v>0</v>
      </c>
      <c r="L25" s="63">
        <f t="shared" si="1"/>
        <v>0</v>
      </c>
    </row>
    <row r="26" spans="1:15" x14ac:dyDescent="0.25">
      <c r="A26" s="17">
        <v>6</v>
      </c>
      <c r="B26" s="11" t="s">
        <v>27</v>
      </c>
      <c r="C26" s="7" t="s">
        <v>16</v>
      </c>
      <c r="D26" s="62">
        <v>8.48E-2</v>
      </c>
      <c r="E26" s="23"/>
      <c r="F26" s="10"/>
      <c r="G26" s="10"/>
      <c r="H26" s="10"/>
      <c r="I26" s="10"/>
      <c r="J26" s="10"/>
      <c r="K26" s="63">
        <f t="shared" si="1"/>
        <v>0</v>
      </c>
      <c r="L26" s="63">
        <f t="shared" si="1"/>
        <v>0</v>
      </c>
    </row>
    <row r="27" spans="1:15" ht="21.75" customHeight="1" x14ac:dyDescent="0.25">
      <c r="A27" s="17">
        <v>7</v>
      </c>
      <c r="B27" s="11" t="s">
        <v>19</v>
      </c>
      <c r="C27" s="7" t="s">
        <v>16</v>
      </c>
      <c r="D27" s="62">
        <v>5.3339999999999999E-2</v>
      </c>
      <c r="E27" s="23"/>
      <c r="F27" s="10"/>
      <c r="G27" s="10"/>
      <c r="H27" s="10"/>
      <c r="I27" s="10"/>
      <c r="J27" s="10"/>
      <c r="K27" s="63">
        <f t="shared" si="1"/>
        <v>0</v>
      </c>
      <c r="L27" s="63">
        <f t="shared" si="1"/>
        <v>0</v>
      </c>
    </row>
    <row r="28" spans="1:15" ht="15.75" customHeight="1" x14ac:dyDescent="0.25">
      <c r="A28" s="17">
        <v>8</v>
      </c>
      <c r="B28" s="18" t="s">
        <v>28</v>
      </c>
      <c r="C28" s="19" t="s">
        <v>16</v>
      </c>
      <c r="D28" s="62">
        <v>2.5999999999999999E-2</v>
      </c>
      <c r="E28" s="23"/>
      <c r="F28" s="10"/>
      <c r="G28" s="10"/>
      <c r="H28" s="10"/>
      <c r="I28" s="10"/>
      <c r="J28" s="10"/>
      <c r="K28" s="63">
        <f t="shared" si="1"/>
        <v>0</v>
      </c>
      <c r="L28" s="63">
        <f t="shared" si="1"/>
        <v>0</v>
      </c>
    </row>
    <row r="29" spans="1:15" ht="15.6" x14ac:dyDescent="0.25">
      <c r="A29" s="12"/>
      <c r="B29" s="25" t="s">
        <v>100</v>
      </c>
      <c r="C29" s="20"/>
      <c r="D29" s="20"/>
      <c r="E29" s="51">
        <f>E21+E22+E23+E24+E25+E26+E27+E28</f>
        <v>0</v>
      </c>
      <c r="F29" s="51">
        <f t="shared" ref="F29:J29" si="6">F21+F22+F23+F24+F25+F26+F27+F28</f>
        <v>0</v>
      </c>
      <c r="G29" s="51">
        <f t="shared" si="6"/>
        <v>0</v>
      </c>
      <c r="H29" s="51">
        <f t="shared" si="6"/>
        <v>0</v>
      </c>
      <c r="I29" s="51">
        <f t="shared" si="6"/>
        <v>0</v>
      </c>
      <c r="J29" s="51">
        <f t="shared" si="6"/>
        <v>0</v>
      </c>
      <c r="K29" s="56">
        <f t="shared" si="1"/>
        <v>0</v>
      </c>
      <c r="L29" s="56">
        <f t="shared" si="1"/>
        <v>0</v>
      </c>
    </row>
    <row r="30" spans="1:15" ht="15.6" x14ac:dyDescent="0.25">
      <c r="A30" s="4" t="s">
        <v>29</v>
      </c>
      <c r="B30" s="3" t="s">
        <v>30</v>
      </c>
      <c r="C30" s="7"/>
      <c r="D30" s="9"/>
      <c r="E30" s="10"/>
      <c r="F30" s="10"/>
      <c r="G30" s="10"/>
      <c r="H30" s="10"/>
      <c r="I30" s="10"/>
      <c r="J30" s="10"/>
      <c r="K30" s="9">
        <f t="shared" si="1"/>
        <v>0</v>
      </c>
      <c r="L30" s="9">
        <f t="shared" si="1"/>
        <v>0</v>
      </c>
    </row>
    <row r="31" spans="1:15" x14ac:dyDescent="0.25">
      <c r="A31" s="17">
        <v>1</v>
      </c>
      <c r="B31" s="11" t="s">
        <v>15</v>
      </c>
      <c r="C31" s="7" t="s">
        <v>16</v>
      </c>
      <c r="D31" s="62">
        <v>3.2800000000000003E-2</v>
      </c>
      <c r="E31" s="10"/>
      <c r="F31" s="10"/>
      <c r="G31" s="10"/>
      <c r="H31" s="10"/>
      <c r="I31" s="10"/>
      <c r="J31" s="10"/>
      <c r="K31" s="63">
        <f t="shared" si="1"/>
        <v>0</v>
      </c>
      <c r="L31" s="63">
        <f t="shared" si="1"/>
        <v>0</v>
      </c>
    </row>
    <row r="32" spans="1:15" ht="30" x14ac:dyDescent="0.25">
      <c r="A32" s="17">
        <v>2</v>
      </c>
      <c r="B32" s="11" t="s">
        <v>23</v>
      </c>
      <c r="C32" s="7" t="s">
        <v>16</v>
      </c>
      <c r="D32" s="62">
        <v>3.2000000000000001E-2</v>
      </c>
      <c r="E32" s="10"/>
      <c r="F32" s="10"/>
      <c r="G32" s="10"/>
      <c r="H32" s="10"/>
      <c r="I32" s="10"/>
      <c r="J32" s="10"/>
      <c r="K32" s="63">
        <f t="shared" si="1"/>
        <v>0</v>
      </c>
      <c r="L32" s="63">
        <f t="shared" si="1"/>
        <v>0</v>
      </c>
    </row>
    <row r="33" spans="1:12" x14ac:dyDescent="0.25">
      <c r="A33" s="17">
        <v>3</v>
      </c>
      <c r="B33" s="11" t="s">
        <v>24</v>
      </c>
      <c r="C33" s="7" t="s">
        <v>25</v>
      </c>
      <c r="D33" s="62">
        <v>3.2000000000000001E-2</v>
      </c>
      <c r="E33" s="10"/>
      <c r="F33" s="10"/>
      <c r="G33" s="10"/>
      <c r="H33" s="10"/>
      <c r="I33" s="10"/>
      <c r="J33" s="10"/>
      <c r="K33" s="63">
        <f t="shared" si="1"/>
        <v>0</v>
      </c>
      <c r="L33" s="63">
        <f t="shared" si="1"/>
        <v>0</v>
      </c>
    </row>
    <row r="34" spans="1:12" x14ac:dyDescent="0.25">
      <c r="A34" s="17">
        <v>4</v>
      </c>
      <c r="B34" s="11" t="s">
        <v>17</v>
      </c>
      <c r="C34" s="7" t="s">
        <v>16</v>
      </c>
      <c r="D34" s="62">
        <v>5.8659999999999997E-2</v>
      </c>
      <c r="E34" s="10"/>
      <c r="F34" s="10"/>
      <c r="G34" s="10"/>
      <c r="H34" s="10"/>
      <c r="I34" s="10"/>
      <c r="J34" s="10"/>
      <c r="K34" s="63">
        <f t="shared" si="1"/>
        <v>0</v>
      </c>
      <c r="L34" s="63">
        <f t="shared" si="1"/>
        <v>0</v>
      </c>
    </row>
    <row r="35" spans="1:12" x14ac:dyDescent="0.25">
      <c r="A35" s="17">
        <v>5</v>
      </c>
      <c r="B35" s="11" t="s">
        <v>18</v>
      </c>
      <c r="C35" s="7" t="s">
        <v>16</v>
      </c>
      <c r="D35" s="62">
        <v>2.8000000000000001E-2</v>
      </c>
      <c r="E35" s="10"/>
      <c r="F35" s="10"/>
      <c r="G35" s="10"/>
      <c r="H35" s="10"/>
      <c r="I35" s="10"/>
      <c r="J35" s="10"/>
      <c r="K35" s="63">
        <f t="shared" si="1"/>
        <v>0</v>
      </c>
      <c r="L35" s="63">
        <f t="shared" si="1"/>
        <v>0</v>
      </c>
    </row>
    <row r="36" spans="1:12" x14ac:dyDescent="0.25">
      <c r="A36" s="17">
        <v>6</v>
      </c>
      <c r="B36" s="11" t="s">
        <v>26</v>
      </c>
      <c r="C36" s="7" t="s">
        <v>16</v>
      </c>
      <c r="D36" s="62">
        <v>6.6400000000000001E-2</v>
      </c>
      <c r="E36" s="10"/>
      <c r="F36" s="10"/>
      <c r="G36" s="10"/>
      <c r="H36" s="10"/>
      <c r="I36" s="10"/>
      <c r="J36" s="10"/>
      <c r="K36" s="63">
        <f t="shared" si="1"/>
        <v>0</v>
      </c>
      <c r="L36" s="63">
        <f t="shared" si="1"/>
        <v>0</v>
      </c>
    </row>
    <row r="37" spans="1:12" x14ac:dyDescent="0.25">
      <c r="A37" s="17">
        <v>7</v>
      </c>
      <c r="B37" s="11" t="s">
        <v>27</v>
      </c>
      <c r="C37" s="7" t="s">
        <v>16</v>
      </c>
      <c r="D37" s="62">
        <v>8.48E-2</v>
      </c>
      <c r="E37" s="10"/>
      <c r="F37" s="10"/>
      <c r="G37" s="10"/>
      <c r="H37" s="10"/>
      <c r="I37" s="10"/>
      <c r="J37" s="10"/>
      <c r="K37" s="63">
        <f t="shared" si="1"/>
        <v>0</v>
      </c>
      <c r="L37" s="63">
        <f t="shared" si="1"/>
        <v>0</v>
      </c>
    </row>
    <row r="38" spans="1:12" x14ac:dyDescent="0.25">
      <c r="A38" s="17">
        <v>8</v>
      </c>
      <c r="B38" s="11" t="s">
        <v>19</v>
      </c>
      <c r="C38" s="7" t="s">
        <v>16</v>
      </c>
      <c r="D38" s="62">
        <v>5.3339999999999999E-2</v>
      </c>
      <c r="E38" s="10"/>
      <c r="F38" s="10"/>
      <c r="G38" s="10"/>
      <c r="H38" s="10"/>
      <c r="I38" s="10"/>
      <c r="J38" s="10"/>
      <c r="K38" s="63">
        <f t="shared" si="1"/>
        <v>0</v>
      </c>
      <c r="L38" s="63">
        <f t="shared" si="1"/>
        <v>0</v>
      </c>
    </row>
    <row r="39" spans="1:12" x14ac:dyDescent="0.25">
      <c r="A39" s="17">
        <v>9</v>
      </c>
      <c r="B39" s="18" t="s">
        <v>28</v>
      </c>
      <c r="C39" s="19" t="s">
        <v>16</v>
      </c>
      <c r="D39" s="62">
        <v>2.5999999999999999E-2</v>
      </c>
      <c r="E39" s="10"/>
      <c r="F39" s="10"/>
      <c r="G39" s="10"/>
      <c r="H39" s="10"/>
      <c r="I39" s="10"/>
      <c r="J39" s="10"/>
      <c r="K39" s="63">
        <f t="shared" si="1"/>
        <v>0</v>
      </c>
      <c r="L39" s="63">
        <f t="shared" si="1"/>
        <v>0</v>
      </c>
    </row>
    <row r="40" spans="1:12" ht="15.6" x14ac:dyDescent="0.25">
      <c r="A40" s="12"/>
      <c r="B40" s="25" t="s">
        <v>100</v>
      </c>
      <c r="C40" s="12"/>
      <c r="D40" s="12"/>
      <c r="E40" s="52">
        <f>E31+E32+E33+E34+E35+E36+E38+E37+E39</f>
        <v>0</v>
      </c>
      <c r="F40" s="52">
        <f t="shared" ref="F40:J40" si="7">F31+F32+F33+F34+F35+F36+F38+F37+F39</f>
        <v>0</v>
      </c>
      <c r="G40" s="52">
        <f t="shared" si="7"/>
        <v>0</v>
      </c>
      <c r="H40" s="52">
        <f t="shared" si="7"/>
        <v>0</v>
      </c>
      <c r="I40" s="52">
        <f t="shared" si="7"/>
        <v>0</v>
      </c>
      <c r="J40" s="52">
        <f t="shared" si="7"/>
        <v>0</v>
      </c>
      <c r="K40" s="13">
        <f t="shared" si="1"/>
        <v>0</v>
      </c>
      <c r="L40" s="13">
        <f t="shared" si="1"/>
        <v>0</v>
      </c>
    </row>
    <row r="41" spans="1:12" ht="30.6" x14ac:dyDescent="0.25">
      <c r="A41" s="4" t="s">
        <v>31</v>
      </c>
      <c r="B41" s="14" t="s">
        <v>32</v>
      </c>
      <c r="C41" s="31"/>
      <c r="D41" s="9"/>
      <c r="E41" s="10"/>
      <c r="F41" s="10"/>
      <c r="G41" s="10"/>
      <c r="H41" s="10"/>
      <c r="I41" s="10"/>
      <c r="J41" s="10"/>
      <c r="K41" s="9">
        <f t="shared" si="1"/>
        <v>0</v>
      </c>
      <c r="L41" s="9">
        <f t="shared" si="1"/>
        <v>0</v>
      </c>
    </row>
    <row r="42" spans="1:12" ht="19.5" customHeight="1" x14ac:dyDescent="0.25">
      <c r="A42" s="7">
        <v>1</v>
      </c>
      <c r="B42" s="21" t="s">
        <v>33</v>
      </c>
      <c r="C42" s="19" t="s">
        <v>12</v>
      </c>
      <c r="D42" s="15">
        <v>0.10875</v>
      </c>
      <c r="E42" s="10">
        <v>1</v>
      </c>
      <c r="F42" s="10">
        <f>E42*D42</f>
        <v>0.10875</v>
      </c>
      <c r="G42" s="10">
        <v>1</v>
      </c>
      <c r="H42" s="10">
        <f>G42*D42</f>
        <v>0.10875</v>
      </c>
      <c r="I42" s="10">
        <v>0</v>
      </c>
      <c r="J42" s="10">
        <f>I42*D42</f>
        <v>0</v>
      </c>
      <c r="K42" s="9">
        <f t="shared" si="1"/>
        <v>2</v>
      </c>
      <c r="L42" s="9">
        <f t="shared" si="1"/>
        <v>0.2175</v>
      </c>
    </row>
    <row r="43" spans="1:12" ht="19.5" customHeight="1" x14ac:dyDescent="0.25">
      <c r="A43" s="17">
        <v>2</v>
      </c>
      <c r="B43" s="10" t="s">
        <v>34</v>
      </c>
      <c r="C43" s="22" t="s">
        <v>12</v>
      </c>
      <c r="D43" s="23">
        <v>0.85</v>
      </c>
      <c r="E43" s="10"/>
      <c r="F43" s="10"/>
      <c r="G43" s="10"/>
      <c r="H43" s="10"/>
      <c r="I43" s="10"/>
      <c r="J43" s="10"/>
      <c r="K43" s="58">
        <f t="shared" si="1"/>
        <v>0</v>
      </c>
      <c r="L43" s="58">
        <f t="shared" si="1"/>
        <v>0</v>
      </c>
    </row>
    <row r="44" spans="1:12" ht="19.5" customHeight="1" x14ac:dyDescent="0.25">
      <c r="A44" s="7">
        <v>3</v>
      </c>
      <c r="B44" s="18" t="s">
        <v>35</v>
      </c>
      <c r="C44" s="7" t="s">
        <v>12</v>
      </c>
      <c r="D44" s="24">
        <v>0.28687499999999999</v>
      </c>
      <c r="E44" s="10"/>
      <c r="F44" s="10"/>
      <c r="G44" s="10"/>
      <c r="H44" s="10"/>
      <c r="I44" s="10"/>
      <c r="J44" s="10"/>
      <c r="K44" s="40">
        <f t="shared" si="1"/>
        <v>0</v>
      </c>
      <c r="L44" s="40">
        <f t="shared" si="1"/>
        <v>0</v>
      </c>
    </row>
    <row r="45" spans="1:12" ht="19.5" customHeight="1" x14ac:dyDescent="0.25">
      <c r="A45" s="17">
        <v>4</v>
      </c>
      <c r="B45" s="18" t="s">
        <v>36</v>
      </c>
      <c r="C45" s="7" t="s">
        <v>12</v>
      </c>
      <c r="D45" s="24">
        <v>0.75</v>
      </c>
      <c r="E45" s="10"/>
      <c r="F45" s="10"/>
      <c r="G45" s="10"/>
      <c r="H45" s="10"/>
      <c r="I45" s="10"/>
      <c r="J45" s="10"/>
      <c r="K45" s="40">
        <f t="shared" si="1"/>
        <v>0</v>
      </c>
      <c r="L45" s="40">
        <f t="shared" si="1"/>
        <v>0</v>
      </c>
    </row>
    <row r="46" spans="1:12" ht="19.5" customHeight="1" x14ac:dyDescent="0.25">
      <c r="A46" s="7">
        <v>5</v>
      </c>
      <c r="B46" s="18" t="s">
        <v>37</v>
      </c>
      <c r="C46" s="7" t="s">
        <v>12</v>
      </c>
      <c r="D46" s="24">
        <v>1.6025</v>
      </c>
      <c r="E46" s="10"/>
      <c r="F46" s="10"/>
      <c r="G46" s="10"/>
      <c r="H46" s="10"/>
      <c r="I46" s="10"/>
      <c r="J46" s="10"/>
      <c r="K46" s="40">
        <f t="shared" si="1"/>
        <v>0</v>
      </c>
      <c r="L46" s="40">
        <f t="shared" si="1"/>
        <v>0</v>
      </c>
    </row>
    <row r="47" spans="1:12" ht="19.5" customHeight="1" x14ac:dyDescent="0.25">
      <c r="A47" s="17">
        <v>6</v>
      </c>
      <c r="B47" s="18" t="s">
        <v>38</v>
      </c>
      <c r="C47" s="7" t="s">
        <v>12</v>
      </c>
      <c r="D47" s="24">
        <v>2.4424999999999999</v>
      </c>
      <c r="E47" s="10"/>
      <c r="F47" s="10"/>
      <c r="G47" s="10"/>
      <c r="H47" s="10"/>
      <c r="I47" s="10"/>
      <c r="J47" s="10"/>
      <c r="K47" s="40">
        <f t="shared" si="1"/>
        <v>0</v>
      </c>
      <c r="L47" s="40">
        <f t="shared" si="1"/>
        <v>0</v>
      </c>
    </row>
    <row r="48" spans="1:12" ht="19.5" customHeight="1" x14ac:dyDescent="0.25">
      <c r="A48" s="7">
        <v>7</v>
      </c>
      <c r="B48" s="18" t="s">
        <v>39</v>
      </c>
      <c r="C48" s="7" t="s">
        <v>12</v>
      </c>
      <c r="D48" s="24">
        <v>3.8424999999999998</v>
      </c>
      <c r="E48" s="10"/>
      <c r="F48" s="10"/>
      <c r="G48" s="10"/>
      <c r="H48" s="10"/>
      <c r="I48" s="10"/>
      <c r="J48" s="10"/>
      <c r="K48" s="40">
        <f t="shared" si="1"/>
        <v>0</v>
      </c>
      <c r="L48" s="40">
        <f t="shared" si="1"/>
        <v>0</v>
      </c>
    </row>
    <row r="49" spans="1:12" ht="15.6" x14ac:dyDescent="0.25">
      <c r="A49" s="17"/>
      <c r="B49" s="25" t="s">
        <v>100</v>
      </c>
      <c r="C49" s="20"/>
      <c r="D49" s="20"/>
      <c r="E49" s="51">
        <f>E42+E43+E44+E45+E46+E47+E48</f>
        <v>1</v>
      </c>
      <c r="F49" s="51">
        <f t="shared" ref="F49:J49" si="8">F42+F43+F44+F45+F46+F47+F48</f>
        <v>0.10875</v>
      </c>
      <c r="G49" s="51">
        <f t="shared" si="8"/>
        <v>1</v>
      </c>
      <c r="H49" s="51">
        <f t="shared" si="8"/>
        <v>0.10875</v>
      </c>
      <c r="I49" s="51">
        <f t="shared" si="8"/>
        <v>0</v>
      </c>
      <c r="J49" s="51">
        <f t="shared" si="8"/>
        <v>0</v>
      </c>
      <c r="K49" s="56">
        <f t="shared" si="1"/>
        <v>2</v>
      </c>
      <c r="L49" s="56">
        <f t="shared" si="1"/>
        <v>0.2175</v>
      </c>
    </row>
    <row r="50" spans="1:12" ht="15.6" x14ac:dyDescent="0.25">
      <c r="A50" s="26" t="s">
        <v>40</v>
      </c>
      <c r="B50" s="3" t="s">
        <v>41</v>
      </c>
      <c r="C50" s="26"/>
      <c r="D50" s="9"/>
      <c r="E50" s="10"/>
      <c r="F50" s="10"/>
      <c r="G50" s="10"/>
      <c r="H50" s="10"/>
      <c r="I50" s="10"/>
      <c r="J50" s="10"/>
      <c r="K50" s="9">
        <f t="shared" si="1"/>
        <v>0</v>
      </c>
      <c r="L50" s="9">
        <f t="shared" si="1"/>
        <v>0</v>
      </c>
    </row>
    <row r="51" spans="1:12" ht="30" x14ac:dyDescent="0.25">
      <c r="A51" s="16">
        <v>1</v>
      </c>
      <c r="B51" s="11" t="s">
        <v>42</v>
      </c>
      <c r="C51" s="27" t="s">
        <v>25</v>
      </c>
      <c r="D51" s="15">
        <v>42.2</v>
      </c>
      <c r="E51" s="10">
        <v>0.4</v>
      </c>
      <c r="F51" s="10">
        <f>E51*D51</f>
        <v>16.880000000000003</v>
      </c>
      <c r="G51" s="10">
        <v>0.4</v>
      </c>
      <c r="H51" s="10">
        <f>G51*D51</f>
        <v>16.880000000000003</v>
      </c>
      <c r="I51" s="10">
        <v>0</v>
      </c>
      <c r="J51" s="10">
        <f>I51*D51</f>
        <v>0</v>
      </c>
      <c r="K51" s="9">
        <f t="shared" si="1"/>
        <v>0.8</v>
      </c>
      <c r="L51" s="9">
        <f t="shared" si="1"/>
        <v>33.760000000000005</v>
      </c>
    </row>
    <row r="52" spans="1:12" ht="30" x14ac:dyDescent="0.25">
      <c r="A52" s="16">
        <v>2</v>
      </c>
      <c r="B52" s="11" t="s">
        <v>43</v>
      </c>
      <c r="C52" s="27" t="s">
        <v>25</v>
      </c>
      <c r="D52" s="15">
        <v>7</v>
      </c>
      <c r="E52" s="10">
        <v>0.6</v>
      </c>
      <c r="F52" s="10">
        <f t="shared" ref="F52:F57" si="9">E52*D52</f>
        <v>4.2</v>
      </c>
      <c r="G52" s="10"/>
      <c r="H52" s="10">
        <f t="shared" ref="H52:H57" si="10">G52*D52</f>
        <v>0</v>
      </c>
      <c r="I52" s="10"/>
      <c r="J52" s="10">
        <f t="shared" ref="J52:J57" si="11">I52*D52</f>
        <v>0</v>
      </c>
      <c r="K52" s="9">
        <f t="shared" si="1"/>
        <v>0.6</v>
      </c>
      <c r="L52" s="9">
        <f t="shared" si="1"/>
        <v>4.2</v>
      </c>
    </row>
    <row r="53" spans="1:12" ht="45" x14ac:dyDescent="0.25">
      <c r="A53" s="16">
        <v>3</v>
      </c>
      <c r="B53" s="11" t="s">
        <v>44</v>
      </c>
      <c r="C53" s="27"/>
      <c r="D53" s="15"/>
      <c r="E53" s="10"/>
      <c r="F53" s="10">
        <f t="shared" si="9"/>
        <v>0</v>
      </c>
      <c r="G53" s="10"/>
      <c r="H53" s="10">
        <f t="shared" si="10"/>
        <v>0</v>
      </c>
      <c r="I53" s="10"/>
      <c r="J53" s="10">
        <f t="shared" si="11"/>
        <v>0</v>
      </c>
      <c r="K53" s="9">
        <f t="shared" si="1"/>
        <v>0</v>
      </c>
      <c r="L53" s="9">
        <f t="shared" si="1"/>
        <v>0</v>
      </c>
    </row>
    <row r="54" spans="1:12" x14ac:dyDescent="0.25">
      <c r="A54" s="16" t="s">
        <v>45</v>
      </c>
      <c r="B54" s="11" t="s">
        <v>46</v>
      </c>
      <c r="C54" s="27" t="s">
        <v>25</v>
      </c>
      <c r="D54" s="15">
        <v>13.5</v>
      </c>
      <c r="E54" s="10"/>
      <c r="F54" s="10">
        <f t="shared" si="9"/>
        <v>0</v>
      </c>
      <c r="G54" s="10"/>
      <c r="H54" s="10">
        <f t="shared" si="10"/>
        <v>0</v>
      </c>
      <c r="I54" s="10"/>
      <c r="J54" s="10">
        <f t="shared" si="11"/>
        <v>0</v>
      </c>
      <c r="K54" s="9">
        <f t="shared" si="1"/>
        <v>0</v>
      </c>
      <c r="L54" s="9">
        <f t="shared" si="1"/>
        <v>0</v>
      </c>
    </row>
    <row r="55" spans="1:12" x14ac:dyDescent="0.25">
      <c r="A55" s="16" t="s">
        <v>47</v>
      </c>
      <c r="B55" s="11" t="s">
        <v>48</v>
      </c>
      <c r="C55" s="27" t="s">
        <v>25</v>
      </c>
      <c r="D55" s="15">
        <v>13.5</v>
      </c>
      <c r="E55" s="10"/>
      <c r="F55" s="10">
        <f t="shared" si="9"/>
        <v>0</v>
      </c>
      <c r="G55" s="10"/>
      <c r="H55" s="10">
        <f t="shared" si="10"/>
        <v>0</v>
      </c>
      <c r="I55" s="10"/>
      <c r="J55" s="10">
        <f t="shared" si="11"/>
        <v>0</v>
      </c>
      <c r="K55" s="9">
        <f t="shared" si="1"/>
        <v>0</v>
      </c>
      <c r="L55" s="9">
        <f t="shared" si="1"/>
        <v>0</v>
      </c>
    </row>
    <row r="56" spans="1:12" x14ac:dyDescent="0.25">
      <c r="A56" s="16" t="s">
        <v>49</v>
      </c>
      <c r="B56" s="11" t="s">
        <v>50</v>
      </c>
      <c r="C56" s="27" t="s">
        <v>25</v>
      </c>
      <c r="D56" s="15">
        <v>7.9</v>
      </c>
      <c r="E56" s="10"/>
      <c r="F56" s="10">
        <f t="shared" si="9"/>
        <v>0</v>
      </c>
      <c r="G56" s="10"/>
      <c r="H56" s="10">
        <f t="shared" si="10"/>
        <v>0</v>
      </c>
      <c r="I56" s="10"/>
      <c r="J56" s="10">
        <f t="shared" si="11"/>
        <v>0</v>
      </c>
      <c r="K56" s="9">
        <f t="shared" si="1"/>
        <v>0</v>
      </c>
      <c r="L56" s="9">
        <f t="shared" si="1"/>
        <v>0</v>
      </c>
    </row>
    <row r="57" spans="1:12" x14ac:dyDescent="0.25">
      <c r="A57" s="16">
        <v>4</v>
      </c>
      <c r="B57" s="11" t="s">
        <v>84</v>
      </c>
      <c r="C57" s="27" t="s">
        <v>25</v>
      </c>
      <c r="D57" s="15">
        <v>0.16</v>
      </c>
      <c r="E57" s="10">
        <v>7.5</v>
      </c>
      <c r="F57" s="10">
        <f t="shared" si="9"/>
        <v>1.2</v>
      </c>
      <c r="G57" s="10">
        <v>1.5</v>
      </c>
      <c r="H57" s="10">
        <f t="shared" si="10"/>
        <v>0.24</v>
      </c>
      <c r="I57" s="10">
        <v>1</v>
      </c>
      <c r="J57" s="10">
        <f t="shared" si="11"/>
        <v>0.16</v>
      </c>
      <c r="K57" s="9">
        <f t="shared" si="1"/>
        <v>10</v>
      </c>
      <c r="L57" s="9">
        <f t="shared" si="1"/>
        <v>1.5999999999999999</v>
      </c>
    </row>
    <row r="58" spans="1:12" ht="15.6" x14ac:dyDescent="0.25">
      <c r="A58" s="25"/>
      <c r="B58" s="25" t="s">
        <v>100</v>
      </c>
      <c r="C58" s="12"/>
      <c r="D58" s="28"/>
      <c r="E58" s="13">
        <f>E51+E52+E54+E55+E56+E57</f>
        <v>8.5</v>
      </c>
      <c r="F58" s="13">
        <f t="shared" ref="F58:J58" si="12">F51+F52+F54+F55+F56+F57</f>
        <v>22.28</v>
      </c>
      <c r="G58" s="13">
        <f t="shared" si="12"/>
        <v>1.9</v>
      </c>
      <c r="H58" s="13">
        <f t="shared" si="12"/>
        <v>17.12</v>
      </c>
      <c r="I58" s="13">
        <f t="shared" si="12"/>
        <v>1</v>
      </c>
      <c r="J58" s="13">
        <f t="shared" si="12"/>
        <v>0.16</v>
      </c>
      <c r="K58" s="13">
        <f t="shared" si="1"/>
        <v>11.4</v>
      </c>
      <c r="L58" s="13">
        <f t="shared" si="1"/>
        <v>39.56</v>
      </c>
    </row>
    <row r="59" spans="1:12" ht="15.6" x14ac:dyDescent="0.25">
      <c r="A59" s="26" t="s">
        <v>51</v>
      </c>
      <c r="B59" s="36" t="s">
        <v>93</v>
      </c>
      <c r="C59" s="16"/>
      <c r="D59" s="9"/>
      <c r="E59" s="10"/>
      <c r="F59" s="10"/>
      <c r="G59" s="10"/>
      <c r="H59" s="10"/>
      <c r="I59" s="10"/>
      <c r="J59" s="10"/>
      <c r="K59" s="9">
        <f t="shared" si="1"/>
        <v>0</v>
      </c>
      <c r="L59" s="9">
        <f t="shared" si="1"/>
        <v>0</v>
      </c>
    </row>
    <row r="60" spans="1:12" x14ac:dyDescent="0.25">
      <c r="A60" s="7">
        <v>1</v>
      </c>
      <c r="B60" s="37" t="s">
        <v>94</v>
      </c>
      <c r="C60" s="16"/>
      <c r="D60" s="9"/>
      <c r="E60" s="10"/>
      <c r="F60" s="10"/>
      <c r="G60" s="10"/>
      <c r="H60" s="10"/>
      <c r="I60" s="10"/>
      <c r="J60" s="10"/>
      <c r="K60" s="9">
        <f t="shared" si="1"/>
        <v>0</v>
      </c>
      <c r="L60" s="9">
        <f t="shared" si="1"/>
        <v>0</v>
      </c>
    </row>
    <row r="61" spans="1:12" x14ac:dyDescent="0.25">
      <c r="A61" s="7" t="s">
        <v>45</v>
      </c>
      <c r="B61" s="37" t="s">
        <v>4</v>
      </c>
      <c r="C61" s="16" t="s">
        <v>12</v>
      </c>
      <c r="D61" s="72">
        <v>0.75</v>
      </c>
      <c r="E61" s="10">
        <v>2</v>
      </c>
      <c r="F61" s="10">
        <f>E61*D61</f>
        <v>1.5</v>
      </c>
      <c r="G61" s="10">
        <v>0</v>
      </c>
      <c r="H61" s="10">
        <f>G61*D61</f>
        <v>0</v>
      </c>
      <c r="I61" s="10">
        <v>0</v>
      </c>
      <c r="J61" s="10">
        <f>I61*D61</f>
        <v>0</v>
      </c>
      <c r="K61" s="9">
        <f t="shared" si="1"/>
        <v>2</v>
      </c>
      <c r="L61" s="9">
        <f t="shared" si="1"/>
        <v>1.5</v>
      </c>
    </row>
    <row r="62" spans="1:12" x14ac:dyDescent="0.25">
      <c r="A62" s="7" t="s">
        <v>47</v>
      </c>
      <c r="B62" s="37" t="s">
        <v>95</v>
      </c>
      <c r="C62" s="16" t="s">
        <v>12</v>
      </c>
      <c r="D62" s="72">
        <v>1</v>
      </c>
      <c r="E62" s="10">
        <v>1</v>
      </c>
      <c r="F62" s="10">
        <f t="shared" ref="F62:F68" si="13">E62*D62</f>
        <v>1</v>
      </c>
      <c r="G62" s="10"/>
      <c r="H62" s="10"/>
      <c r="I62" s="10"/>
      <c r="J62" s="10"/>
      <c r="K62" s="9">
        <f t="shared" si="1"/>
        <v>1</v>
      </c>
      <c r="L62" s="9">
        <f t="shared" si="1"/>
        <v>1</v>
      </c>
    </row>
    <row r="63" spans="1:12" x14ac:dyDescent="0.25">
      <c r="A63" s="7">
        <v>2</v>
      </c>
      <c r="B63" s="37" t="s">
        <v>107</v>
      </c>
      <c r="C63" s="16"/>
      <c r="D63" s="73"/>
      <c r="E63" s="10"/>
      <c r="F63" s="10">
        <f t="shared" si="13"/>
        <v>0</v>
      </c>
      <c r="G63" s="10"/>
      <c r="H63" s="10"/>
      <c r="I63" s="10"/>
      <c r="J63" s="10"/>
      <c r="K63" s="9">
        <f t="shared" si="1"/>
        <v>0</v>
      </c>
      <c r="L63" s="9">
        <f t="shared" si="1"/>
        <v>0</v>
      </c>
    </row>
    <row r="64" spans="1:12" x14ac:dyDescent="0.25">
      <c r="A64" s="7" t="s">
        <v>45</v>
      </c>
      <c r="B64" s="37" t="s">
        <v>4</v>
      </c>
      <c r="C64" s="16" t="s">
        <v>12</v>
      </c>
      <c r="D64" s="72">
        <v>0.12</v>
      </c>
      <c r="E64" s="10">
        <v>3</v>
      </c>
      <c r="F64" s="10">
        <f t="shared" si="13"/>
        <v>0.36</v>
      </c>
      <c r="G64" s="10"/>
      <c r="H64" s="10"/>
      <c r="I64" s="10"/>
      <c r="J64" s="10"/>
      <c r="K64" s="9">
        <f t="shared" si="1"/>
        <v>3</v>
      </c>
      <c r="L64" s="9">
        <f t="shared" si="1"/>
        <v>0.36</v>
      </c>
    </row>
    <row r="65" spans="1:12" x14ac:dyDescent="0.25">
      <c r="A65" s="7" t="s">
        <v>47</v>
      </c>
      <c r="B65" s="37" t="s">
        <v>95</v>
      </c>
      <c r="C65" s="74" t="s">
        <v>12</v>
      </c>
      <c r="D65" s="72">
        <v>0.15</v>
      </c>
      <c r="E65" s="10">
        <v>2</v>
      </c>
      <c r="F65" s="10">
        <f t="shared" si="13"/>
        <v>0.3</v>
      </c>
      <c r="G65" s="10"/>
      <c r="H65" s="10"/>
      <c r="I65" s="10"/>
      <c r="J65" s="10"/>
      <c r="K65" s="9">
        <f t="shared" si="1"/>
        <v>2</v>
      </c>
      <c r="L65" s="9">
        <f t="shared" si="1"/>
        <v>0.3</v>
      </c>
    </row>
    <row r="66" spans="1:12" x14ac:dyDescent="0.25">
      <c r="A66" s="22">
        <v>3</v>
      </c>
      <c r="B66" s="10" t="s">
        <v>108</v>
      </c>
      <c r="E66" s="10"/>
      <c r="F66" s="10">
        <f t="shared" si="13"/>
        <v>0</v>
      </c>
      <c r="G66" s="10"/>
      <c r="H66" s="10"/>
      <c r="I66" s="10"/>
      <c r="J66" s="10"/>
      <c r="K66" s="9">
        <f t="shared" si="1"/>
        <v>0</v>
      </c>
      <c r="L66" s="9">
        <f t="shared" si="1"/>
        <v>0</v>
      </c>
    </row>
    <row r="67" spans="1:12" x14ac:dyDescent="0.25">
      <c r="A67" s="7" t="s">
        <v>45</v>
      </c>
      <c r="B67" s="37" t="s">
        <v>4</v>
      </c>
      <c r="C67" s="16" t="s">
        <v>12</v>
      </c>
      <c r="D67" s="72">
        <v>0.08</v>
      </c>
      <c r="E67" s="10">
        <v>3</v>
      </c>
      <c r="F67" s="10">
        <f t="shared" si="13"/>
        <v>0.24</v>
      </c>
      <c r="G67" s="10"/>
      <c r="H67" s="10"/>
      <c r="I67" s="10"/>
      <c r="J67" s="10"/>
      <c r="K67" s="9">
        <f t="shared" si="1"/>
        <v>3</v>
      </c>
      <c r="L67" s="9">
        <f t="shared" si="1"/>
        <v>0.24</v>
      </c>
    </row>
    <row r="68" spans="1:12" x14ac:dyDescent="0.25">
      <c r="A68" s="7" t="s">
        <v>47</v>
      </c>
      <c r="B68" s="37" t="s">
        <v>95</v>
      </c>
      <c r="C68" s="16" t="s">
        <v>12</v>
      </c>
      <c r="D68" s="72">
        <v>0.1</v>
      </c>
      <c r="E68" s="10">
        <v>2</v>
      </c>
      <c r="F68" s="10">
        <f t="shared" si="13"/>
        <v>0.2</v>
      </c>
      <c r="G68" s="10"/>
      <c r="H68" s="10"/>
      <c r="I68" s="10"/>
      <c r="J68" s="10"/>
      <c r="K68" s="9">
        <f t="shared" si="1"/>
        <v>2</v>
      </c>
      <c r="L68" s="9">
        <f t="shared" si="1"/>
        <v>0.2</v>
      </c>
    </row>
    <row r="69" spans="1:12" ht="15.6" x14ac:dyDescent="0.25">
      <c r="A69" s="20"/>
      <c r="B69" s="25" t="s">
        <v>100</v>
      </c>
      <c r="C69" s="20"/>
      <c r="D69" s="35"/>
      <c r="E69" s="53">
        <f>E61+E62+E64+E65+E67+E68</f>
        <v>13</v>
      </c>
      <c r="F69" s="53">
        <f t="shared" ref="F69:L69" si="14">F61+F62+F64+F65+F67+F68</f>
        <v>3.5999999999999996</v>
      </c>
      <c r="G69" s="53">
        <f t="shared" si="14"/>
        <v>0</v>
      </c>
      <c r="H69" s="53">
        <f t="shared" si="14"/>
        <v>0</v>
      </c>
      <c r="I69" s="53">
        <f t="shared" si="14"/>
        <v>0</v>
      </c>
      <c r="J69" s="53">
        <f t="shared" si="14"/>
        <v>0</v>
      </c>
      <c r="K69" s="53">
        <f t="shared" si="14"/>
        <v>13</v>
      </c>
      <c r="L69" s="53">
        <f t="shared" si="14"/>
        <v>3.5999999999999996</v>
      </c>
    </row>
    <row r="70" spans="1:12" ht="31.2" x14ac:dyDescent="0.25">
      <c r="A70" s="29" t="s">
        <v>56</v>
      </c>
      <c r="B70" s="14" t="s">
        <v>52</v>
      </c>
      <c r="C70" s="26"/>
      <c r="D70" s="9"/>
      <c r="E70" s="10"/>
      <c r="F70" s="10"/>
      <c r="G70" s="10"/>
      <c r="H70" s="10"/>
      <c r="I70" s="10"/>
      <c r="J70" s="10"/>
      <c r="K70" s="9"/>
      <c r="L70" s="9"/>
    </row>
    <row r="71" spans="1:12" ht="15.6" x14ac:dyDescent="0.25">
      <c r="A71" s="33">
        <v>1</v>
      </c>
      <c r="B71" s="21" t="s">
        <v>109</v>
      </c>
      <c r="C71" s="26" t="s">
        <v>12</v>
      </c>
      <c r="D71" s="9">
        <v>17.5</v>
      </c>
      <c r="E71" s="10"/>
      <c r="F71" s="10"/>
      <c r="G71" s="10"/>
      <c r="H71" s="10"/>
      <c r="I71" s="10"/>
      <c r="J71" s="10"/>
      <c r="K71" s="9">
        <f t="shared" ref="K71:L71" si="15">E71+G71+I71</f>
        <v>0</v>
      </c>
      <c r="L71" s="9">
        <f t="shared" si="15"/>
        <v>0</v>
      </c>
    </row>
    <row r="72" spans="1:12" ht="27.75" customHeight="1" x14ac:dyDescent="0.25">
      <c r="A72" s="16">
        <v>2</v>
      </c>
      <c r="B72" s="21" t="s">
        <v>112</v>
      </c>
      <c r="C72" s="16" t="s">
        <v>12</v>
      </c>
      <c r="D72" s="15">
        <v>2</v>
      </c>
      <c r="E72" s="10">
        <v>0</v>
      </c>
      <c r="F72" s="75">
        <f>E72*D72</f>
        <v>0</v>
      </c>
      <c r="G72" s="10">
        <v>1</v>
      </c>
      <c r="H72" s="75">
        <f>G72*D72</f>
        <v>2</v>
      </c>
      <c r="I72" s="10">
        <v>1</v>
      </c>
      <c r="J72" s="75">
        <f>I72*D72</f>
        <v>2</v>
      </c>
      <c r="K72" s="9">
        <f t="shared" si="1"/>
        <v>2</v>
      </c>
      <c r="L72" s="9">
        <f t="shared" si="1"/>
        <v>4</v>
      </c>
    </row>
    <row r="73" spans="1:12" ht="18.75" customHeight="1" x14ac:dyDescent="0.25">
      <c r="A73" s="33">
        <v>3</v>
      </c>
      <c r="B73" s="21" t="s">
        <v>53</v>
      </c>
      <c r="C73" s="16" t="s">
        <v>12</v>
      </c>
      <c r="D73" s="15">
        <v>9.1</v>
      </c>
      <c r="E73" s="10">
        <v>0</v>
      </c>
      <c r="F73" s="10">
        <f>E73*D73</f>
        <v>0</v>
      </c>
      <c r="G73" s="10"/>
      <c r="H73" s="10"/>
      <c r="I73" s="10"/>
      <c r="J73" s="10"/>
      <c r="K73" s="9">
        <f t="shared" si="1"/>
        <v>0</v>
      </c>
      <c r="L73" s="9">
        <f t="shared" si="1"/>
        <v>0</v>
      </c>
    </row>
    <row r="74" spans="1:12" ht="30" x14ac:dyDescent="0.25">
      <c r="A74" s="16">
        <v>4</v>
      </c>
      <c r="B74" s="11" t="s">
        <v>54</v>
      </c>
      <c r="C74" s="16" t="s">
        <v>12</v>
      </c>
      <c r="D74" s="15">
        <v>35</v>
      </c>
      <c r="E74" s="10"/>
      <c r="F74" s="10">
        <f t="shared" ref="F74:F76" si="16">E74*D74</f>
        <v>0</v>
      </c>
      <c r="G74" s="10"/>
      <c r="H74" s="10"/>
      <c r="I74" s="10"/>
      <c r="J74" s="10"/>
      <c r="K74" s="9">
        <f t="shared" si="1"/>
        <v>0</v>
      </c>
      <c r="L74" s="9">
        <f t="shared" si="1"/>
        <v>0</v>
      </c>
    </row>
    <row r="75" spans="1:12" ht="30" x14ac:dyDescent="0.25">
      <c r="A75" s="33">
        <v>5</v>
      </c>
      <c r="B75" s="11" t="s">
        <v>55</v>
      </c>
      <c r="C75" s="16" t="s">
        <v>12</v>
      </c>
      <c r="D75" s="15">
        <v>140</v>
      </c>
      <c r="E75" s="10">
        <v>0</v>
      </c>
      <c r="F75" s="10">
        <f t="shared" si="16"/>
        <v>0</v>
      </c>
      <c r="G75" s="10"/>
      <c r="H75" s="10"/>
      <c r="I75" s="10"/>
      <c r="J75" s="10"/>
      <c r="K75" s="9">
        <f t="shared" si="1"/>
        <v>0</v>
      </c>
      <c r="L75" s="9">
        <f t="shared" si="1"/>
        <v>0</v>
      </c>
    </row>
    <row r="76" spans="1:12" ht="30" x14ac:dyDescent="0.25">
      <c r="A76" s="16">
        <v>6</v>
      </c>
      <c r="B76" s="11" t="s">
        <v>106</v>
      </c>
      <c r="C76" s="16" t="s">
        <v>12</v>
      </c>
      <c r="D76" s="15">
        <v>5.25</v>
      </c>
      <c r="E76" s="10"/>
      <c r="F76" s="10">
        <f t="shared" si="16"/>
        <v>0</v>
      </c>
      <c r="G76" s="10"/>
      <c r="H76" s="10"/>
      <c r="I76" s="10"/>
      <c r="J76" s="10"/>
      <c r="K76" s="9">
        <f t="shared" si="1"/>
        <v>0</v>
      </c>
      <c r="L76" s="9">
        <f t="shared" si="1"/>
        <v>0</v>
      </c>
    </row>
    <row r="77" spans="1:12" ht="15.6" x14ac:dyDescent="0.25">
      <c r="A77" s="12"/>
      <c r="B77" s="25" t="s">
        <v>100</v>
      </c>
      <c r="C77" s="20"/>
      <c r="D77" s="20"/>
      <c r="E77" s="53">
        <f>E75+E76+E74+E73+E72</f>
        <v>0</v>
      </c>
      <c r="F77" s="53">
        <f t="shared" ref="F77:J77" si="17">F75+F76+F74+F73+F72</f>
        <v>0</v>
      </c>
      <c r="G77" s="53">
        <f t="shared" si="17"/>
        <v>1</v>
      </c>
      <c r="H77" s="53">
        <f t="shared" si="17"/>
        <v>2</v>
      </c>
      <c r="I77" s="53">
        <f t="shared" si="17"/>
        <v>1</v>
      </c>
      <c r="J77" s="53">
        <f t="shared" si="17"/>
        <v>2</v>
      </c>
      <c r="K77" s="56">
        <f t="shared" si="1"/>
        <v>2</v>
      </c>
      <c r="L77" s="56">
        <f t="shared" si="1"/>
        <v>4</v>
      </c>
    </row>
    <row r="78" spans="1:12" ht="15.6" x14ac:dyDescent="0.25">
      <c r="A78" s="4" t="s">
        <v>58</v>
      </c>
      <c r="B78" s="30" t="s">
        <v>57</v>
      </c>
      <c r="C78" s="31"/>
      <c r="D78" s="32"/>
      <c r="E78" s="10"/>
      <c r="F78" s="10"/>
      <c r="G78" s="10"/>
      <c r="H78" s="10"/>
      <c r="I78" s="10"/>
      <c r="J78" s="10"/>
      <c r="K78" s="32">
        <f t="shared" si="1"/>
        <v>0</v>
      </c>
      <c r="L78" s="32">
        <f t="shared" si="1"/>
        <v>0</v>
      </c>
    </row>
    <row r="79" spans="1:12" ht="30" x14ac:dyDescent="0.25">
      <c r="A79" s="67">
        <v>1</v>
      </c>
      <c r="B79" s="37" t="s">
        <v>78</v>
      </c>
      <c r="C79" s="67" t="s">
        <v>12</v>
      </c>
      <c r="D79" s="49">
        <v>0.2</v>
      </c>
      <c r="E79" s="10"/>
      <c r="F79" s="10"/>
      <c r="G79" s="10"/>
      <c r="H79" s="10"/>
      <c r="I79" s="10"/>
      <c r="J79" s="10"/>
      <c r="K79" s="55">
        <f t="shared" ref="K79:L106" si="18">E79+G79+I79</f>
        <v>0</v>
      </c>
      <c r="L79" s="55">
        <f t="shared" si="18"/>
        <v>0</v>
      </c>
    </row>
    <row r="80" spans="1:12" ht="30" x14ac:dyDescent="0.25">
      <c r="A80" s="67">
        <v>2</v>
      </c>
      <c r="B80" s="37" t="s">
        <v>76</v>
      </c>
      <c r="C80" s="67" t="s">
        <v>12</v>
      </c>
      <c r="D80" s="49">
        <v>1</v>
      </c>
      <c r="E80" s="10">
        <v>1</v>
      </c>
      <c r="F80" s="75">
        <f>E80*D80</f>
        <v>1</v>
      </c>
      <c r="G80" s="10">
        <v>0</v>
      </c>
      <c r="H80" s="10">
        <f>G80*D80</f>
        <v>0</v>
      </c>
      <c r="I80" s="10">
        <v>0</v>
      </c>
      <c r="J80" s="10">
        <f>I80*D80</f>
        <v>0</v>
      </c>
      <c r="K80" s="55">
        <f t="shared" si="18"/>
        <v>1</v>
      </c>
      <c r="L80" s="55">
        <f t="shared" si="18"/>
        <v>1</v>
      </c>
    </row>
    <row r="81" spans="1:12" ht="30" x14ac:dyDescent="0.25">
      <c r="A81" s="67">
        <v>3</v>
      </c>
      <c r="B81" s="37" t="s">
        <v>104</v>
      </c>
      <c r="C81" s="67" t="s">
        <v>12</v>
      </c>
      <c r="D81" s="49">
        <v>1.1000000000000001</v>
      </c>
      <c r="E81" s="10"/>
      <c r="F81" s="10"/>
      <c r="G81" s="10"/>
      <c r="H81" s="10"/>
      <c r="I81" s="10"/>
      <c r="J81" s="10"/>
      <c r="K81" s="55">
        <f t="shared" si="18"/>
        <v>0</v>
      </c>
      <c r="L81" s="55">
        <f t="shared" si="18"/>
        <v>0</v>
      </c>
    </row>
    <row r="82" spans="1:12" x14ac:dyDescent="0.25">
      <c r="A82" s="67">
        <v>4</v>
      </c>
      <c r="B82" s="37" t="s">
        <v>79</v>
      </c>
      <c r="C82" s="67" t="s">
        <v>12</v>
      </c>
      <c r="D82" s="49">
        <v>2.25</v>
      </c>
      <c r="E82" s="10"/>
      <c r="F82" s="10"/>
      <c r="G82" s="10"/>
      <c r="H82" s="10"/>
      <c r="I82" s="10"/>
      <c r="J82" s="10"/>
      <c r="K82" s="55">
        <f t="shared" si="18"/>
        <v>0</v>
      </c>
      <c r="L82" s="55">
        <f t="shared" si="18"/>
        <v>0</v>
      </c>
    </row>
    <row r="83" spans="1:12" x14ac:dyDescent="0.25">
      <c r="A83" s="67">
        <v>5</v>
      </c>
      <c r="B83" s="37" t="s">
        <v>77</v>
      </c>
      <c r="C83" s="67" t="s">
        <v>12</v>
      </c>
      <c r="D83" s="49">
        <v>0.67</v>
      </c>
      <c r="E83" s="10"/>
      <c r="F83" s="10"/>
      <c r="G83" s="10"/>
      <c r="H83" s="10"/>
      <c r="I83" s="10"/>
      <c r="J83" s="10"/>
      <c r="K83" s="55">
        <f t="shared" si="18"/>
        <v>0</v>
      </c>
      <c r="L83" s="55">
        <f t="shared" si="18"/>
        <v>0</v>
      </c>
    </row>
    <row r="84" spans="1:12" ht="60" x14ac:dyDescent="0.25">
      <c r="A84" s="67">
        <v>6</v>
      </c>
      <c r="B84" s="37" t="s">
        <v>110</v>
      </c>
      <c r="C84" s="67" t="s">
        <v>12</v>
      </c>
      <c r="D84" s="49"/>
      <c r="E84" s="10"/>
      <c r="F84" s="10"/>
      <c r="G84" s="10"/>
      <c r="H84" s="10"/>
      <c r="I84" s="10"/>
      <c r="J84" s="10"/>
      <c r="K84" s="55">
        <f t="shared" si="18"/>
        <v>0</v>
      </c>
      <c r="L84" s="55">
        <f t="shared" si="18"/>
        <v>0</v>
      </c>
    </row>
    <row r="85" spans="1:12" ht="15.6" x14ac:dyDescent="0.25">
      <c r="A85" s="20"/>
      <c r="B85" s="25" t="s">
        <v>100</v>
      </c>
      <c r="C85" s="20"/>
      <c r="D85" s="35"/>
      <c r="E85" s="53">
        <f>E79+E80+E81+E82+E83+E84</f>
        <v>1</v>
      </c>
      <c r="F85" s="53">
        <f t="shared" ref="F85:J85" si="19">F79+F80+F81+F82+F83+F84</f>
        <v>1</v>
      </c>
      <c r="G85" s="53">
        <f t="shared" si="19"/>
        <v>0</v>
      </c>
      <c r="H85" s="53">
        <f t="shared" si="19"/>
        <v>0</v>
      </c>
      <c r="I85" s="53">
        <f t="shared" si="19"/>
        <v>0</v>
      </c>
      <c r="J85" s="53">
        <f t="shared" si="19"/>
        <v>0</v>
      </c>
      <c r="K85" s="56">
        <f t="shared" si="18"/>
        <v>1</v>
      </c>
      <c r="L85" s="56">
        <f t="shared" si="18"/>
        <v>1</v>
      </c>
    </row>
    <row r="86" spans="1:12" ht="31.2" x14ac:dyDescent="0.25">
      <c r="A86" s="4" t="s">
        <v>59</v>
      </c>
      <c r="B86" s="36" t="s">
        <v>80</v>
      </c>
      <c r="C86" s="16"/>
      <c r="D86" s="9"/>
      <c r="E86" s="10"/>
      <c r="F86" s="10"/>
      <c r="G86" s="10"/>
      <c r="H86" s="10"/>
      <c r="I86" s="10"/>
      <c r="J86" s="10"/>
      <c r="K86" s="9">
        <f t="shared" si="18"/>
        <v>0</v>
      </c>
      <c r="L86" s="9">
        <f t="shared" si="18"/>
        <v>0</v>
      </c>
    </row>
    <row r="87" spans="1:12" ht="45" x14ac:dyDescent="0.25">
      <c r="A87" s="7">
        <v>1</v>
      </c>
      <c r="B87" s="37" t="s">
        <v>85</v>
      </c>
      <c r="C87" s="16" t="s">
        <v>12</v>
      </c>
      <c r="D87" s="9">
        <v>200</v>
      </c>
      <c r="E87" s="10"/>
      <c r="F87" s="10"/>
      <c r="G87" s="10"/>
      <c r="H87" s="10"/>
      <c r="I87" s="10"/>
      <c r="J87" s="10"/>
      <c r="K87" s="9">
        <f t="shared" si="18"/>
        <v>0</v>
      </c>
      <c r="L87" s="9">
        <f t="shared" si="18"/>
        <v>0</v>
      </c>
    </row>
    <row r="88" spans="1:12" ht="15.6" x14ac:dyDescent="0.25">
      <c r="A88" s="38"/>
      <c r="B88" s="25" t="s">
        <v>100</v>
      </c>
      <c r="C88" s="39"/>
      <c r="D88" s="39"/>
      <c r="E88" s="50">
        <f>E87</f>
        <v>0</v>
      </c>
      <c r="F88" s="50">
        <f t="shared" ref="F88:J88" si="20">F87</f>
        <v>0</v>
      </c>
      <c r="G88" s="50">
        <f t="shared" si="20"/>
        <v>0</v>
      </c>
      <c r="H88" s="50">
        <f t="shared" si="20"/>
        <v>0</v>
      </c>
      <c r="I88" s="50">
        <f t="shared" si="20"/>
        <v>0</v>
      </c>
      <c r="J88" s="50">
        <f t="shared" si="20"/>
        <v>0</v>
      </c>
      <c r="K88" s="56">
        <f t="shared" si="18"/>
        <v>0</v>
      </c>
      <c r="L88" s="56">
        <f t="shared" si="18"/>
        <v>0</v>
      </c>
    </row>
    <row r="89" spans="1:12" ht="46.8" x14ac:dyDescent="0.25">
      <c r="A89" s="4" t="s">
        <v>66</v>
      </c>
      <c r="B89" s="36" t="s">
        <v>86</v>
      </c>
      <c r="C89" s="16"/>
      <c r="D89" s="9"/>
      <c r="E89" s="10"/>
      <c r="F89" s="10"/>
      <c r="G89" s="10"/>
      <c r="H89" s="10"/>
      <c r="I89" s="10"/>
      <c r="J89" s="10"/>
      <c r="K89" s="9">
        <f t="shared" si="18"/>
        <v>0</v>
      </c>
      <c r="L89" s="9">
        <f t="shared" si="18"/>
        <v>0</v>
      </c>
    </row>
    <row r="90" spans="1:12" x14ac:dyDescent="0.25">
      <c r="A90" s="7">
        <v>1</v>
      </c>
      <c r="B90" s="37" t="s">
        <v>111</v>
      </c>
      <c r="C90" s="16" t="s">
        <v>87</v>
      </c>
      <c r="D90" s="15">
        <v>4.75</v>
      </c>
      <c r="E90" s="10">
        <v>1</v>
      </c>
      <c r="F90" s="10">
        <f>E90*D90</f>
        <v>4.75</v>
      </c>
      <c r="G90" s="10"/>
      <c r="H90" s="10"/>
      <c r="I90" s="10"/>
      <c r="J90" s="10"/>
      <c r="K90" s="9">
        <f t="shared" si="18"/>
        <v>1</v>
      </c>
      <c r="L90" s="9">
        <f t="shared" si="18"/>
        <v>4.75</v>
      </c>
    </row>
    <row r="91" spans="1:12" ht="15.6" x14ac:dyDescent="0.25">
      <c r="A91" s="38"/>
      <c r="B91" s="25" t="s">
        <v>100</v>
      </c>
      <c r="C91" s="39"/>
      <c r="D91" s="39"/>
      <c r="E91" s="50">
        <f>E90</f>
        <v>1</v>
      </c>
      <c r="F91" s="50">
        <f t="shared" ref="F91:J91" si="21">F90</f>
        <v>4.75</v>
      </c>
      <c r="G91" s="50">
        <f t="shared" si="21"/>
        <v>0</v>
      </c>
      <c r="H91" s="50">
        <f t="shared" si="21"/>
        <v>0</v>
      </c>
      <c r="I91" s="50">
        <f t="shared" si="21"/>
        <v>0</v>
      </c>
      <c r="J91" s="50">
        <f t="shared" si="21"/>
        <v>0</v>
      </c>
      <c r="K91" s="56">
        <f t="shared" si="18"/>
        <v>1</v>
      </c>
      <c r="L91" s="56">
        <f t="shared" si="18"/>
        <v>4.75</v>
      </c>
    </row>
    <row r="92" spans="1:12" ht="15.6" x14ac:dyDescent="0.25">
      <c r="A92" s="26" t="s">
        <v>101</v>
      </c>
      <c r="B92" s="14" t="s">
        <v>60</v>
      </c>
      <c r="C92" s="16"/>
      <c r="D92" s="9"/>
      <c r="E92" s="10"/>
      <c r="F92" s="10"/>
      <c r="G92" s="10"/>
      <c r="H92" s="10"/>
      <c r="I92" s="10"/>
      <c r="J92" s="10"/>
      <c r="K92" s="9">
        <f t="shared" si="18"/>
        <v>0</v>
      </c>
      <c r="L92" s="9">
        <f t="shared" si="18"/>
        <v>0</v>
      </c>
    </row>
    <row r="93" spans="1:12" ht="72.75" customHeight="1" x14ac:dyDescent="0.25">
      <c r="A93" s="33">
        <v>1</v>
      </c>
      <c r="B93" s="34" t="s">
        <v>61</v>
      </c>
      <c r="C93" s="19" t="s">
        <v>12</v>
      </c>
      <c r="D93" s="24">
        <v>0.16420000000000001</v>
      </c>
      <c r="E93" s="80">
        <v>3</v>
      </c>
      <c r="F93" s="80">
        <f>E93*D93</f>
        <v>0.49260000000000004</v>
      </c>
      <c r="G93" s="80">
        <v>2</v>
      </c>
      <c r="H93" s="80">
        <f>G93*D93</f>
        <v>0.32840000000000003</v>
      </c>
      <c r="I93" s="80">
        <v>2</v>
      </c>
      <c r="J93" s="80">
        <f>I93*D93</f>
        <v>0.32840000000000003</v>
      </c>
      <c r="K93" s="40">
        <f t="shared" si="18"/>
        <v>7</v>
      </c>
      <c r="L93" s="24">
        <f t="shared" si="18"/>
        <v>1.1494</v>
      </c>
    </row>
    <row r="94" spans="1:12" ht="27" customHeight="1" x14ac:dyDescent="0.25">
      <c r="A94" s="33">
        <v>2</v>
      </c>
      <c r="B94" s="34" t="s">
        <v>81</v>
      </c>
      <c r="C94" s="64" t="s">
        <v>82</v>
      </c>
      <c r="D94" s="65">
        <v>0.01</v>
      </c>
      <c r="E94" s="83">
        <v>75</v>
      </c>
      <c r="F94" s="83">
        <f>E94*D94</f>
        <v>0.75</v>
      </c>
      <c r="G94" s="83">
        <v>15</v>
      </c>
      <c r="H94" s="83">
        <f>G94*D94</f>
        <v>0.15</v>
      </c>
      <c r="I94" s="83">
        <v>10</v>
      </c>
      <c r="J94" s="83">
        <f>I94*D94</f>
        <v>0.1</v>
      </c>
      <c r="K94" s="76">
        <f t="shared" si="18"/>
        <v>100</v>
      </c>
      <c r="L94" s="66">
        <f t="shared" si="18"/>
        <v>1</v>
      </c>
    </row>
    <row r="95" spans="1:12" ht="45" x14ac:dyDescent="0.25">
      <c r="A95" s="33">
        <v>3</v>
      </c>
      <c r="B95" s="34" t="s">
        <v>62</v>
      </c>
      <c r="C95" s="19" t="s">
        <v>12</v>
      </c>
      <c r="D95" s="24">
        <v>0.06</v>
      </c>
      <c r="E95" s="83">
        <v>7</v>
      </c>
      <c r="F95" s="83">
        <f>E95*D95</f>
        <v>0.42</v>
      </c>
      <c r="G95" s="83">
        <v>2</v>
      </c>
      <c r="H95" s="83">
        <f>G95*D95</f>
        <v>0.12</v>
      </c>
      <c r="I95" s="83">
        <v>1</v>
      </c>
      <c r="J95" s="83">
        <f>I95*D95</f>
        <v>0.06</v>
      </c>
      <c r="K95" s="40">
        <f t="shared" si="18"/>
        <v>10</v>
      </c>
      <c r="L95" s="40">
        <f t="shared" si="18"/>
        <v>0.60000000000000009</v>
      </c>
    </row>
    <row r="96" spans="1:12" ht="30" x14ac:dyDescent="0.25">
      <c r="A96" s="33">
        <v>7</v>
      </c>
      <c r="B96" s="34" t="s">
        <v>63</v>
      </c>
      <c r="C96" s="19" t="s">
        <v>12</v>
      </c>
      <c r="D96" s="24"/>
      <c r="E96" s="10"/>
      <c r="F96" s="10"/>
      <c r="G96" s="10"/>
      <c r="H96" s="10"/>
      <c r="I96" s="10"/>
      <c r="J96" s="10"/>
      <c r="K96" s="40">
        <f t="shared" si="18"/>
        <v>0</v>
      </c>
      <c r="L96" s="40">
        <f t="shared" si="18"/>
        <v>0</v>
      </c>
    </row>
    <row r="97" spans="1:13" ht="15.75" customHeight="1" x14ac:dyDescent="0.25">
      <c r="A97" s="33" t="s">
        <v>45</v>
      </c>
      <c r="B97" s="41" t="s">
        <v>64</v>
      </c>
      <c r="C97" s="19" t="s">
        <v>12</v>
      </c>
      <c r="D97" s="24">
        <v>2</v>
      </c>
      <c r="E97" s="10"/>
      <c r="F97" s="10"/>
      <c r="G97" s="10"/>
      <c r="H97" s="10"/>
      <c r="I97" s="10"/>
      <c r="J97" s="10"/>
      <c r="K97" s="40">
        <f t="shared" si="18"/>
        <v>0</v>
      </c>
      <c r="L97" s="40">
        <f t="shared" si="18"/>
        <v>0</v>
      </c>
    </row>
    <row r="98" spans="1:13" ht="15.75" customHeight="1" x14ac:dyDescent="0.25">
      <c r="A98" s="33" t="s">
        <v>47</v>
      </c>
      <c r="B98" s="41" t="s">
        <v>113</v>
      </c>
      <c r="C98" s="19" t="s">
        <v>12</v>
      </c>
      <c r="D98" s="24">
        <v>2</v>
      </c>
      <c r="E98" s="10">
        <v>1</v>
      </c>
      <c r="F98" s="10">
        <f>E98*D98</f>
        <v>2</v>
      </c>
      <c r="G98" s="10"/>
      <c r="H98" s="10"/>
      <c r="I98" s="10"/>
      <c r="J98" s="10"/>
      <c r="K98" s="40">
        <f t="shared" si="18"/>
        <v>1</v>
      </c>
      <c r="L98" s="40">
        <f t="shared" si="18"/>
        <v>2</v>
      </c>
    </row>
    <row r="99" spans="1:13" ht="15.75" customHeight="1" x14ac:dyDescent="0.25">
      <c r="A99" s="33" t="s">
        <v>49</v>
      </c>
      <c r="B99" s="41" t="s">
        <v>65</v>
      </c>
      <c r="C99" s="19" t="s">
        <v>12</v>
      </c>
      <c r="D99" s="24">
        <v>2</v>
      </c>
      <c r="E99" s="10"/>
      <c r="F99" s="10"/>
      <c r="G99" s="10"/>
      <c r="H99" s="10"/>
      <c r="I99" s="10"/>
      <c r="J99" s="10"/>
      <c r="K99" s="40">
        <f t="shared" si="18"/>
        <v>0</v>
      </c>
      <c r="L99" s="40">
        <f t="shared" si="18"/>
        <v>0</v>
      </c>
    </row>
    <row r="100" spans="1:13" ht="19.5" customHeight="1" x14ac:dyDescent="0.25">
      <c r="A100" s="20"/>
      <c r="B100" s="25" t="s">
        <v>100</v>
      </c>
      <c r="C100" s="20"/>
      <c r="D100" s="20"/>
      <c r="E100" s="50">
        <f>E93+E94+E95+E97+E99</f>
        <v>85</v>
      </c>
      <c r="F100" s="50">
        <f t="shared" ref="F100:L100" si="22">F93+F94+F95+F97+F99</f>
        <v>1.6625999999999999</v>
      </c>
      <c r="G100" s="50">
        <f t="shared" si="22"/>
        <v>19</v>
      </c>
      <c r="H100" s="50">
        <f t="shared" si="22"/>
        <v>0.59840000000000004</v>
      </c>
      <c r="I100" s="50">
        <f t="shared" si="22"/>
        <v>13</v>
      </c>
      <c r="J100" s="50">
        <f t="shared" si="22"/>
        <v>0.4884</v>
      </c>
      <c r="K100" s="50">
        <f t="shared" si="22"/>
        <v>117</v>
      </c>
      <c r="L100" s="50">
        <f t="shared" si="22"/>
        <v>2.7494000000000001</v>
      </c>
    </row>
    <row r="101" spans="1:13" ht="15.6" x14ac:dyDescent="0.25">
      <c r="A101" s="26" t="s">
        <v>102</v>
      </c>
      <c r="B101" s="14" t="s">
        <v>67</v>
      </c>
      <c r="C101" s="16"/>
      <c r="D101" s="9"/>
      <c r="E101" s="10"/>
      <c r="F101" s="10"/>
      <c r="G101" s="10"/>
      <c r="H101" s="10"/>
      <c r="I101" s="10"/>
      <c r="J101" s="10"/>
      <c r="K101" s="9">
        <f t="shared" si="18"/>
        <v>0</v>
      </c>
      <c r="L101" s="9">
        <f t="shared" si="18"/>
        <v>0</v>
      </c>
    </row>
    <row r="102" spans="1:13" ht="28.5" customHeight="1" x14ac:dyDescent="0.25">
      <c r="A102" s="16">
        <v>1</v>
      </c>
      <c r="B102" s="11" t="s">
        <v>68</v>
      </c>
      <c r="C102" s="7"/>
      <c r="D102" s="9"/>
      <c r="E102" s="10"/>
      <c r="F102" s="10"/>
      <c r="G102" s="10"/>
      <c r="H102" s="10"/>
      <c r="I102" s="10"/>
      <c r="J102" s="10"/>
      <c r="K102" s="9">
        <f t="shared" si="18"/>
        <v>0</v>
      </c>
      <c r="L102" s="9">
        <f t="shared" si="18"/>
        <v>0</v>
      </c>
    </row>
    <row r="103" spans="1:13" ht="17.25" customHeight="1" x14ac:dyDescent="0.25">
      <c r="A103" s="16" t="s">
        <v>69</v>
      </c>
      <c r="B103" s="11" t="s">
        <v>70</v>
      </c>
      <c r="C103" s="7" t="s">
        <v>12</v>
      </c>
      <c r="D103" s="15">
        <v>2</v>
      </c>
      <c r="E103" s="10"/>
      <c r="F103" s="10"/>
      <c r="G103" s="10"/>
      <c r="H103" s="10"/>
      <c r="I103" s="10"/>
      <c r="J103" s="10"/>
      <c r="K103" s="9">
        <f t="shared" si="18"/>
        <v>0</v>
      </c>
      <c r="L103" s="9">
        <f t="shared" si="18"/>
        <v>0</v>
      </c>
    </row>
    <row r="104" spans="1:13" ht="30" x14ac:dyDescent="0.25">
      <c r="A104" s="16">
        <v>2</v>
      </c>
      <c r="B104" s="11" t="s">
        <v>71</v>
      </c>
      <c r="C104" s="7" t="s">
        <v>12</v>
      </c>
      <c r="D104" s="15">
        <v>0.4</v>
      </c>
      <c r="E104" s="10"/>
      <c r="F104" s="10"/>
      <c r="G104" s="10"/>
      <c r="H104" s="10"/>
      <c r="I104" s="10"/>
      <c r="J104" s="10"/>
      <c r="K104" s="9">
        <f t="shared" si="18"/>
        <v>0</v>
      </c>
      <c r="L104" s="9">
        <f t="shared" si="18"/>
        <v>0</v>
      </c>
    </row>
    <row r="105" spans="1:13" ht="15.6" x14ac:dyDescent="0.25">
      <c r="A105" s="20"/>
      <c r="B105" s="25" t="s">
        <v>100</v>
      </c>
      <c r="C105" s="20"/>
      <c r="D105" s="20"/>
      <c r="E105" s="50">
        <f>E103+E104</f>
        <v>0</v>
      </c>
      <c r="F105" s="50">
        <f t="shared" ref="F105:J105" si="23">F103+F104</f>
        <v>0</v>
      </c>
      <c r="G105" s="50">
        <f t="shared" si="23"/>
        <v>0</v>
      </c>
      <c r="H105" s="50">
        <f t="shared" si="23"/>
        <v>0</v>
      </c>
      <c r="I105" s="50">
        <f t="shared" si="23"/>
        <v>0</v>
      </c>
      <c r="J105" s="50">
        <f t="shared" si="23"/>
        <v>0</v>
      </c>
      <c r="K105" s="56">
        <f t="shared" si="18"/>
        <v>0</v>
      </c>
      <c r="L105" s="56">
        <f t="shared" si="18"/>
        <v>0</v>
      </c>
    </row>
    <row r="106" spans="1:13" ht="15.6" x14ac:dyDescent="0.25">
      <c r="A106" s="42"/>
      <c r="B106" s="43" t="s">
        <v>72</v>
      </c>
      <c r="C106" s="42"/>
      <c r="D106" s="42"/>
      <c r="E106" s="54">
        <f t="shared" ref="E106:J106" si="24">E105+E100+E91+E88+E85+E77+E69+E58+E49+E40+E29+E19+E10</f>
        <v>126.9</v>
      </c>
      <c r="F106" s="54">
        <f t="shared" si="24"/>
        <v>35.685630000000003</v>
      </c>
      <c r="G106" s="54">
        <f t="shared" si="24"/>
        <v>27.299999999999997</v>
      </c>
      <c r="H106" s="54">
        <f t="shared" si="24"/>
        <v>20.407230000000002</v>
      </c>
      <c r="I106" s="54">
        <f t="shared" si="24"/>
        <v>18.2</v>
      </c>
      <c r="J106" s="54">
        <f t="shared" si="24"/>
        <v>3.0236400000000003</v>
      </c>
      <c r="K106" s="59">
        <f t="shared" si="18"/>
        <v>172.39999999999998</v>
      </c>
      <c r="L106" s="59">
        <f t="shared" si="18"/>
        <v>59.116500000000002</v>
      </c>
    </row>
    <row r="108" spans="1:13" ht="9.75" customHeight="1" x14ac:dyDescent="0.25"/>
    <row r="109" spans="1:13" x14ac:dyDescent="0.25">
      <c r="J109" s="226" t="s">
        <v>74</v>
      </c>
      <c r="K109" s="226"/>
      <c r="L109" s="226"/>
      <c r="M109" s="70"/>
    </row>
    <row r="110" spans="1:13" ht="16.5" customHeight="1" x14ac:dyDescent="0.25">
      <c r="D110" s="68"/>
      <c r="E110" s="68"/>
      <c r="F110" s="68"/>
      <c r="G110" s="68"/>
      <c r="H110" s="68"/>
      <c r="J110" s="226" t="s">
        <v>75</v>
      </c>
      <c r="K110" s="226"/>
      <c r="L110" s="226"/>
      <c r="M110" s="47"/>
    </row>
    <row r="111" spans="1:13" ht="15.6" x14ac:dyDescent="0.3">
      <c r="B111" s="44" t="s">
        <v>73</v>
      </c>
    </row>
    <row r="112" spans="1:13" ht="16.5" customHeight="1" x14ac:dyDescent="0.25">
      <c r="A112" s="1">
        <v>1</v>
      </c>
      <c r="B112" s="222" t="s">
        <v>91</v>
      </c>
      <c r="C112" s="222"/>
      <c r="D112" s="222"/>
      <c r="E112" s="222"/>
      <c r="F112" s="222"/>
      <c r="G112" s="222"/>
      <c r="H112" s="222"/>
      <c r="I112" s="222"/>
    </row>
    <row r="113" spans="1:12" x14ac:dyDescent="0.25">
      <c r="B113" s="1" t="s">
        <v>88</v>
      </c>
    </row>
    <row r="114" spans="1:12" ht="15.6" x14ac:dyDescent="0.3">
      <c r="B114" s="1" t="s">
        <v>89</v>
      </c>
      <c r="D114" s="69"/>
      <c r="E114" s="69"/>
      <c r="F114" s="69"/>
      <c r="G114" s="69"/>
      <c r="H114" s="69"/>
      <c r="I114" s="69"/>
      <c r="J114" s="69"/>
      <c r="K114" s="69"/>
      <c r="L114" s="69"/>
    </row>
    <row r="115" spans="1:12" x14ac:dyDescent="0.25">
      <c r="B115" s="1" t="s">
        <v>90</v>
      </c>
    </row>
    <row r="116" spans="1:12" ht="15.6" x14ac:dyDescent="0.3">
      <c r="A116" s="1">
        <v>2</v>
      </c>
      <c r="B116" s="223" t="s">
        <v>92</v>
      </c>
      <c r="C116" s="223"/>
      <c r="D116" s="223"/>
      <c r="E116" s="223"/>
      <c r="F116" s="223"/>
      <c r="G116" s="223"/>
      <c r="H116" s="223"/>
      <c r="I116" s="223"/>
      <c r="J116" s="223"/>
      <c r="K116" s="223"/>
      <c r="L116" s="223"/>
    </row>
    <row r="117" spans="1:12" ht="15.6" x14ac:dyDescent="0.3">
      <c r="B117" s="224" t="s">
        <v>96</v>
      </c>
      <c r="C117" s="224"/>
      <c r="D117" s="224"/>
      <c r="E117" s="224"/>
      <c r="F117" s="224"/>
      <c r="G117" s="224"/>
      <c r="H117" s="224"/>
      <c r="I117" s="224"/>
      <c r="J117" s="224"/>
      <c r="K117" s="224"/>
      <c r="L117" s="224"/>
    </row>
  </sheetData>
  <mergeCells count="18">
    <mergeCell ref="J110:L110"/>
    <mergeCell ref="B112:I112"/>
    <mergeCell ref="B116:L116"/>
    <mergeCell ref="B117:L117"/>
    <mergeCell ref="M4:M6"/>
    <mergeCell ref="E5:F5"/>
    <mergeCell ref="G5:H5"/>
    <mergeCell ref="I5:J5"/>
    <mergeCell ref="K5:L5"/>
    <mergeCell ref="J109:L109"/>
    <mergeCell ref="A1:L1"/>
    <mergeCell ref="A2:L2"/>
    <mergeCell ref="A3:L3"/>
    <mergeCell ref="A4:A6"/>
    <mergeCell ref="B4:B6"/>
    <mergeCell ref="C4:C6"/>
    <mergeCell ref="D4:D6"/>
    <mergeCell ref="E4:L4"/>
  </mergeCells>
  <pageMargins left="0.23622047244094491" right="0.11811023622047245" top="0.74803149606299213" bottom="0.74803149606299213" header="0.31496062992125984" footer="0.31496062992125984"/>
  <pageSetup paperSize="9" scale="85" orientation="portrait" verticalDpi="0" r:id="rId1"/>
  <rowBreaks count="1" manualBreakCount="1">
    <brk id="8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topLeftCell="A43" workbookViewId="0">
      <selection activeCell="F52" sqref="F52"/>
    </sheetView>
  </sheetViews>
  <sheetFormatPr defaultColWidth="9.109375" defaultRowHeight="15" x14ac:dyDescent="0.25"/>
  <cols>
    <col min="1" max="1" width="5.5546875" style="1" customWidth="1"/>
    <col min="2" max="2" width="34.109375" style="1" customWidth="1"/>
    <col min="3" max="3" width="5.5546875" style="1" customWidth="1"/>
    <col min="4" max="4" width="10.33203125" style="1" customWidth="1"/>
    <col min="5" max="5" width="9.33203125" style="1" customWidth="1"/>
    <col min="6" max="6" width="7.6640625" style="1" customWidth="1"/>
    <col min="7" max="7" width="9.33203125" style="1" customWidth="1"/>
    <col min="8" max="8" width="7.33203125" style="1" customWidth="1"/>
    <col min="9" max="9" width="9.5546875" style="1" customWidth="1"/>
    <col min="10" max="10" width="7.5546875" style="1" customWidth="1"/>
    <col min="11" max="11" width="9.33203125" style="1" customWidth="1"/>
    <col min="12" max="12" width="8.109375" style="1" customWidth="1"/>
    <col min="13" max="16384" width="9.109375" style="1"/>
  </cols>
  <sheetData>
    <row r="1" spans="1:13" ht="15.6" x14ac:dyDescent="0.3">
      <c r="A1" s="216" t="s">
        <v>0</v>
      </c>
      <c r="B1" s="216"/>
      <c r="C1" s="216"/>
      <c r="D1" s="216"/>
      <c r="E1" s="216"/>
      <c r="F1" s="216"/>
      <c r="G1" s="216"/>
      <c r="H1" s="216"/>
      <c r="I1" s="216"/>
      <c r="J1" s="216"/>
      <c r="K1" s="216"/>
      <c r="L1" s="216"/>
    </row>
    <row r="2" spans="1:13" ht="15.6" x14ac:dyDescent="0.3">
      <c r="A2" s="217" t="s">
        <v>98</v>
      </c>
      <c r="B2" s="217"/>
      <c r="C2" s="217"/>
      <c r="D2" s="217"/>
      <c r="E2" s="217"/>
      <c r="F2" s="217"/>
      <c r="G2" s="217"/>
      <c r="H2" s="217"/>
      <c r="I2" s="217"/>
      <c r="J2" s="217"/>
      <c r="K2" s="217"/>
      <c r="L2" s="217"/>
    </row>
    <row r="3" spans="1:13" ht="21.75" customHeight="1" x14ac:dyDescent="0.3">
      <c r="A3" s="225" t="s">
        <v>97</v>
      </c>
      <c r="B3" s="225"/>
      <c r="C3" s="225"/>
      <c r="D3" s="225"/>
      <c r="E3" s="225"/>
      <c r="F3" s="225"/>
      <c r="G3" s="225"/>
      <c r="H3" s="225"/>
      <c r="I3" s="225"/>
      <c r="J3" s="225"/>
      <c r="K3" s="225"/>
      <c r="L3" s="225"/>
    </row>
    <row r="4" spans="1:13" ht="20.25" customHeight="1" x14ac:dyDescent="0.25">
      <c r="A4" s="218" t="s">
        <v>1</v>
      </c>
      <c r="B4" s="218" t="s">
        <v>2</v>
      </c>
      <c r="C4" s="218" t="s">
        <v>3</v>
      </c>
      <c r="D4" s="218" t="s">
        <v>105</v>
      </c>
      <c r="E4" s="220" t="s">
        <v>99</v>
      </c>
      <c r="F4" s="220"/>
      <c r="G4" s="220"/>
      <c r="H4" s="220"/>
      <c r="I4" s="220"/>
      <c r="J4" s="220"/>
      <c r="K4" s="220"/>
      <c r="L4" s="220"/>
      <c r="M4" s="221"/>
    </row>
    <row r="5" spans="1:13" ht="15.6" x14ac:dyDescent="0.25">
      <c r="A5" s="219"/>
      <c r="B5" s="219"/>
      <c r="C5" s="219"/>
      <c r="D5" s="219"/>
      <c r="E5" s="220" t="s">
        <v>4</v>
      </c>
      <c r="F5" s="220"/>
      <c r="G5" s="220" t="s">
        <v>5</v>
      </c>
      <c r="H5" s="220"/>
      <c r="I5" s="220" t="s">
        <v>6</v>
      </c>
      <c r="J5" s="220"/>
      <c r="K5" s="220" t="s">
        <v>7</v>
      </c>
      <c r="L5" s="220"/>
      <c r="M5" s="221"/>
    </row>
    <row r="6" spans="1:13" ht="15.6" x14ac:dyDescent="0.25">
      <c r="A6" s="219"/>
      <c r="B6" s="219"/>
      <c r="C6" s="219"/>
      <c r="D6" s="219"/>
      <c r="E6" s="71" t="s">
        <v>8</v>
      </c>
      <c r="F6" s="71" t="s">
        <v>9</v>
      </c>
      <c r="G6" s="71" t="s">
        <v>8</v>
      </c>
      <c r="H6" s="71" t="s">
        <v>9</v>
      </c>
      <c r="I6" s="71" t="s">
        <v>8</v>
      </c>
      <c r="J6" s="71" t="s">
        <v>9</v>
      </c>
      <c r="K6" s="71" t="s">
        <v>8</v>
      </c>
      <c r="L6" s="71" t="s">
        <v>9</v>
      </c>
      <c r="M6" s="221"/>
    </row>
    <row r="7" spans="1:13" ht="15" customHeight="1" x14ac:dyDescent="0.25">
      <c r="A7" s="4">
        <v>1</v>
      </c>
      <c r="B7" s="4">
        <v>2</v>
      </c>
      <c r="C7" s="4">
        <v>3</v>
      </c>
      <c r="D7" s="4">
        <v>4</v>
      </c>
      <c r="E7" s="4">
        <v>5</v>
      </c>
      <c r="F7" s="4">
        <v>6</v>
      </c>
      <c r="G7" s="4">
        <v>7</v>
      </c>
      <c r="H7" s="4">
        <v>8</v>
      </c>
      <c r="I7" s="4">
        <v>9</v>
      </c>
      <c r="J7" s="4">
        <v>10</v>
      </c>
      <c r="K7" s="4">
        <v>11</v>
      </c>
      <c r="L7" s="4">
        <v>12</v>
      </c>
    </row>
    <row r="8" spans="1:13" ht="31.2" x14ac:dyDescent="0.3">
      <c r="A8" s="4" t="s">
        <v>10</v>
      </c>
      <c r="B8" s="3" t="s">
        <v>11</v>
      </c>
      <c r="C8" s="3"/>
      <c r="D8" s="4"/>
      <c r="E8" s="5"/>
      <c r="F8" s="6"/>
      <c r="G8" s="6"/>
      <c r="H8" s="6"/>
      <c r="I8" s="6"/>
      <c r="J8" s="6"/>
      <c r="K8" s="57"/>
      <c r="L8" s="57"/>
    </row>
    <row r="9" spans="1:13" ht="30" x14ac:dyDescent="0.25">
      <c r="A9" s="7">
        <v>1</v>
      </c>
      <c r="B9" s="8" t="s">
        <v>83</v>
      </c>
      <c r="C9" s="7" t="s">
        <v>12</v>
      </c>
      <c r="D9" s="9">
        <v>100</v>
      </c>
      <c r="E9" s="10"/>
      <c r="F9" s="10"/>
      <c r="G9" s="10"/>
      <c r="H9" s="10"/>
      <c r="I9" s="10"/>
      <c r="J9" s="10"/>
      <c r="K9" s="9">
        <f>E9+G9+I9</f>
        <v>0</v>
      </c>
      <c r="L9" s="9">
        <f>F9+H9+J9</f>
        <v>0</v>
      </c>
    </row>
    <row r="10" spans="1:13" ht="15.6" x14ac:dyDescent="0.25">
      <c r="A10" s="12"/>
      <c r="B10" s="25" t="s">
        <v>100</v>
      </c>
      <c r="C10" s="12"/>
      <c r="D10" s="13"/>
      <c r="E10" s="13">
        <f>E9</f>
        <v>0</v>
      </c>
      <c r="F10" s="13">
        <f t="shared" ref="F10:J10" si="0">F9</f>
        <v>0</v>
      </c>
      <c r="G10" s="13">
        <f t="shared" si="0"/>
        <v>0</v>
      </c>
      <c r="H10" s="13">
        <f t="shared" si="0"/>
        <v>0</v>
      </c>
      <c r="I10" s="13">
        <f t="shared" si="0"/>
        <v>0</v>
      </c>
      <c r="J10" s="13">
        <f t="shared" si="0"/>
        <v>0</v>
      </c>
      <c r="K10" s="13">
        <f t="shared" ref="K10:L78" si="1">E10+G10+I10</f>
        <v>0</v>
      </c>
      <c r="L10" s="13">
        <f t="shared" si="1"/>
        <v>0</v>
      </c>
    </row>
    <row r="11" spans="1:13" ht="31.2" x14ac:dyDescent="0.25">
      <c r="A11" s="4" t="s">
        <v>13</v>
      </c>
      <c r="B11" s="14" t="s">
        <v>14</v>
      </c>
      <c r="C11" s="4"/>
      <c r="D11" s="9"/>
      <c r="E11" s="10"/>
      <c r="F11" s="10"/>
      <c r="G11" s="10"/>
      <c r="H11" s="10"/>
      <c r="I11" s="10"/>
      <c r="J11" s="10"/>
      <c r="K11" s="9">
        <f t="shared" si="1"/>
        <v>0</v>
      </c>
      <c r="L11" s="9">
        <f t="shared" si="1"/>
        <v>0</v>
      </c>
    </row>
    <row r="12" spans="1:13" ht="30" x14ac:dyDescent="0.25">
      <c r="A12" s="7">
        <v>1</v>
      </c>
      <c r="B12" s="11" t="s">
        <v>115</v>
      </c>
      <c r="C12" s="7" t="s">
        <v>16</v>
      </c>
      <c r="D12" s="60">
        <v>0.17599999999999999</v>
      </c>
      <c r="E12" s="10">
        <v>0.4</v>
      </c>
      <c r="F12" s="10">
        <f t="shared" ref="F12:F18" si="2">E12*D12</f>
        <v>7.0400000000000004E-2</v>
      </c>
      <c r="G12" s="10">
        <v>0.2</v>
      </c>
      <c r="H12" s="10">
        <f t="shared" ref="H12:H18" si="3">G12*D12</f>
        <v>3.5200000000000002E-2</v>
      </c>
      <c r="I12" s="10">
        <v>0.2</v>
      </c>
      <c r="J12" s="10">
        <f t="shared" ref="J12:J18" si="4">I12*D12</f>
        <v>3.5200000000000002E-2</v>
      </c>
      <c r="K12" s="9">
        <f t="shared" si="1"/>
        <v>0.8</v>
      </c>
      <c r="L12" s="9">
        <f t="shared" si="1"/>
        <v>0.14080000000000001</v>
      </c>
    </row>
    <row r="13" spans="1:13" x14ac:dyDescent="0.25">
      <c r="A13" s="7">
        <v>2</v>
      </c>
      <c r="B13" s="11" t="s">
        <v>18</v>
      </c>
      <c r="C13" s="7" t="s">
        <v>16</v>
      </c>
      <c r="D13" s="60">
        <v>8.4000000000000005E-2</v>
      </c>
      <c r="E13" s="10">
        <v>6.3</v>
      </c>
      <c r="F13" s="10">
        <f t="shared" si="2"/>
        <v>0.5292</v>
      </c>
      <c r="G13" s="10">
        <v>1.2</v>
      </c>
      <c r="H13" s="10">
        <f t="shared" si="3"/>
        <v>0.1008</v>
      </c>
      <c r="I13" s="10">
        <v>0.8</v>
      </c>
      <c r="J13" s="10">
        <f t="shared" si="4"/>
        <v>6.720000000000001E-2</v>
      </c>
      <c r="K13" s="9">
        <f t="shared" si="1"/>
        <v>8.3000000000000007</v>
      </c>
      <c r="L13" s="9">
        <f t="shared" si="1"/>
        <v>0.69720000000000004</v>
      </c>
    </row>
    <row r="14" spans="1:13" x14ac:dyDescent="0.25">
      <c r="A14" s="7">
        <v>3</v>
      </c>
      <c r="B14" s="11" t="s">
        <v>19</v>
      </c>
      <c r="C14" s="7" t="s">
        <v>16</v>
      </c>
      <c r="D14" s="60">
        <v>0.16003999999999999</v>
      </c>
      <c r="E14" s="10">
        <v>6.3</v>
      </c>
      <c r="F14" s="10">
        <f t="shared" si="2"/>
        <v>1.0082519999999999</v>
      </c>
      <c r="G14" s="10">
        <v>1.2</v>
      </c>
      <c r="H14" s="10">
        <f t="shared" si="3"/>
        <v>0.19204799999999997</v>
      </c>
      <c r="I14" s="10">
        <v>0.8</v>
      </c>
      <c r="J14" s="10">
        <f t="shared" si="4"/>
        <v>0.12803200000000001</v>
      </c>
      <c r="K14" s="9">
        <f t="shared" si="1"/>
        <v>8.3000000000000007</v>
      </c>
      <c r="L14" s="9">
        <f t="shared" si="1"/>
        <v>1.3283319999999998</v>
      </c>
    </row>
    <row r="15" spans="1:13" ht="67.5" customHeight="1" x14ac:dyDescent="0.25">
      <c r="A15" s="7">
        <v>4</v>
      </c>
      <c r="B15" s="11" t="s">
        <v>114</v>
      </c>
      <c r="C15" s="7" t="s">
        <v>16</v>
      </c>
      <c r="D15" s="60">
        <v>9.6000000000000002E-2</v>
      </c>
      <c r="E15" s="80">
        <v>1.4</v>
      </c>
      <c r="F15" s="80">
        <f t="shared" si="2"/>
        <v>0.13439999999999999</v>
      </c>
      <c r="G15" s="80">
        <v>0.8</v>
      </c>
      <c r="H15" s="80">
        <f t="shared" si="3"/>
        <v>7.6800000000000007E-2</v>
      </c>
      <c r="I15" s="80">
        <v>0.4</v>
      </c>
      <c r="J15" s="80">
        <f t="shared" si="4"/>
        <v>3.8400000000000004E-2</v>
      </c>
      <c r="K15" s="79">
        <f t="shared" si="1"/>
        <v>2.6</v>
      </c>
      <c r="L15" s="79">
        <f t="shared" si="1"/>
        <v>0.24959999999999999</v>
      </c>
    </row>
    <row r="16" spans="1:13" x14ac:dyDescent="0.25">
      <c r="A16" s="7">
        <v>5</v>
      </c>
      <c r="B16" s="11" t="s">
        <v>27</v>
      </c>
      <c r="C16" s="7" t="s">
        <v>16</v>
      </c>
      <c r="D16" s="60">
        <v>0.25440000000000002</v>
      </c>
      <c r="E16" s="10">
        <v>0</v>
      </c>
      <c r="F16" s="10">
        <f t="shared" si="2"/>
        <v>0</v>
      </c>
      <c r="G16" s="10">
        <v>0</v>
      </c>
      <c r="H16" s="10">
        <f t="shared" si="3"/>
        <v>0</v>
      </c>
      <c r="I16" s="10">
        <v>0</v>
      </c>
      <c r="J16" s="10">
        <f t="shared" si="4"/>
        <v>0</v>
      </c>
      <c r="K16" s="9">
        <f t="shared" si="1"/>
        <v>0</v>
      </c>
      <c r="L16" s="9">
        <f t="shared" si="1"/>
        <v>0</v>
      </c>
    </row>
    <row r="17" spans="1:12" x14ac:dyDescent="0.25">
      <c r="A17" s="7">
        <v>6</v>
      </c>
      <c r="B17" s="11" t="s">
        <v>26</v>
      </c>
      <c r="C17" s="7" t="s">
        <v>16</v>
      </c>
      <c r="D17" s="61">
        <v>0.19919999999999999</v>
      </c>
      <c r="E17" s="10"/>
      <c r="F17" s="10">
        <f t="shared" si="2"/>
        <v>0</v>
      </c>
      <c r="G17" s="10"/>
      <c r="H17" s="10">
        <f t="shared" si="3"/>
        <v>0</v>
      </c>
      <c r="I17" s="10"/>
      <c r="J17" s="10">
        <f t="shared" si="4"/>
        <v>0</v>
      </c>
      <c r="K17" s="9">
        <f t="shared" si="1"/>
        <v>0</v>
      </c>
      <c r="L17" s="9">
        <f t="shared" si="1"/>
        <v>0</v>
      </c>
    </row>
    <row r="18" spans="1:12" ht="30" x14ac:dyDescent="0.25">
      <c r="A18" s="7">
        <v>7</v>
      </c>
      <c r="B18" s="11" t="s">
        <v>103</v>
      </c>
      <c r="C18" s="7" t="s">
        <v>16</v>
      </c>
      <c r="D18" s="60">
        <v>0.2</v>
      </c>
      <c r="E18" s="10">
        <v>6.6</v>
      </c>
      <c r="F18" s="10">
        <f t="shared" si="2"/>
        <v>1.32</v>
      </c>
      <c r="G18" s="10">
        <v>2</v>
      </c>
      <c r="H18" s="10">
        <f t="shared" si="3"/>
        <v>0.4</v>
      </c>
      <c r="I18" s="10">
        <v>1.4</v>
      </c>
      <c r="J18" s="10">
        <f t="shared" si="4"/>
        <v>0.27999999999999997</v>
      </c>
      <c r="K18" s="9">
        <f t="shared" si="1"/>
        <v>10</v>
      </c>
      <c r="L18" s="9">
        <f t="shared" si="1"/>
        <v>2</v>
      </c>
    </row>
    <row r="19" spans="1:12" ht="15.6" x14ac:dyDescent="0.25">
      <c r="A19" s="12" t="s">
        <v>20</v>
      </c>
      <c r="B19" s="25" t="s">
        <v>100</v>
      </c>
      <c r="C19" s="12"/>
      <c r="D19" s="12"/>
      <c r="E19" s="52">
        <f>E12+E13+E14+E15+E16+E17+E18</f>
        <v>21</v>
      </c>
      <c r="F19" s="52">
        <f t="shared" ref="F19:L19" si="5">F12+F13+F14+F15+F16+F17+F18</f>
        <v>3.062252</v>
      </c>
      <c r="G19" s="52">
        <f t="shared" si="5"/>
        <v>5.3999999999999995</v>
      </c>
      <c r="H19" s="52">
        <f t="shared" si="5"/>
        <v>0.80484800000000001</v>
      </c>
      <c r="I19" s="52">
        <f t="shared" si="5"/>
        <v>3.6</v>
      </c>
      <c r="J19" s="52">
        <f t="shared" si="5"/>
        <v>0.54883199999999999</v>
      </c>
      <c r="K19" s="52">
        <f t="shared" si="5"/>
        <v>30.000000000000004</v>
      </c>
      <c r="L19" s="52">
        <f t="shared" si="5"/>
        <v>4.4159319999999997</v>
      </c>
    </row>
    <row r="20" spans="1:12" ht="15.6" x14ac:dyDescent="0.25">
      <c r="A20" s="4" t="s">
        <v>21</v>
      </c>
      <c r="B20" s="3" t="s">
        <v>22</v>
      </c>
      <c r="C20" s="16"/>
      <c r="D20" s="9"/>
      <c r="E20" s="10"/>
      <c r="F20" s="10"/>
      <c r="G20" s="10"/>
      <c r="H20" s="10"/>
      <c r="I20" s="10"/>
      <c r="J20" s="10"/>
      <c r="K20" s="9">
        <f t="shared" si="1"/>
        <v>0</v>
      </c>
      <c r="L20" s="9">
        <f t="shared" si="1"/>
        <v>0</v>
      </c>
    </row>
    <row r="21" spans="1:12" x14ac:dyDescent="0.25">
      <c r="A21" s="17">
        <v>1</v>
      </c>
      <c r="B21" s="11" t="s">
        <v>15</v>
      </c>
      <c r="C21" s="7" t="s">
        <v>16</v>
      </c>
      <c r="D21" s="62">
        <v>3.2800000000000003E-2</v>
      </c>
      <c r="E21" s="23"/>
      <c r="F21" s="10"/>
      <c r="G21" s="10"/>
      <c r="H21" s="10"/>
      <c r="I21" s="10"/>
      <c r="J21" s="10"/>
      <c r="K21" s="63">
        <f t="shared" si="1"/>
        <v>0</v>
      </c>
      <c r="L21" s="63">
        <f t="shared" si="1"/>
        <v>0</v>
      </c>
    </row>
    <row r="22" spans="1:12" ht="30" x14ac:dyDescent="0.25">
      <c r="A22" s="17">
        <v>2</v>
      </c>
      <c r="B22" s="11" t="s">
        <v>23</v>
      </c>
      <c r="C22" s="7" t="s">
        <v>16</v>
      </c>
      <c r="D22" s="62">
        <v>3.2000000000000001E-2</v>
      </c>
      <c r="E22" s="23"/>
      <c r="F22" s="10"/>
      <c r="G22" s="10"/>
      <c r="H22" s="10"/>
      <c r="I22" s="10"/>
      <c r="J22" s="10"/>
      <c r="K22" s="63">
        <f t="shared" si="1"/>
        <v>0</v>
      </c>
      <c r="L22" s="63">
        <f t="shared" si="1"/>
        <v>0</v>
      </c>
    </row>
    <row r="23" spans="1:12" x14ac:dyDescent="0.25">
      <c r="A23" s="17">
        <v>3</v>
      </c>
      <c r="B23" s="11" t="s">
        <v>24</v>
      </c>
      <c r="C23" s="7" t="s">
        <v>25</v>
      </c>
      <c r="D23" s="62">
        <v>3.2000000000000001E-2</v>
      </c>
      <c r="E23" s="23"/>
      <c r="F23" s="10"/>
      <c r="G23" s="10"/>
      <c r="H23" s="10"/>
      <c r="I23" s="10"/>
      <c r="J23" s="10"/>
      <c r="K23" s="63">
        <f t="shared" si="1"/>
        <v>0</v>
      </c>
      <c r="L23" s="63">
        <f t="shared" si="1"/>
        <v>0</v>
      </c>
    </row>
    <row r="24" spans="1:12" x14ac:dyDescent="0.25">
      <c r="A24" s="17">
        <v>4</v>
      </c>
      <c r="B24" s="11" t="s">
        <v>17</v>
      </c>
      <c r="C24" s="7" t="s">
        <v>16</v>
      </c>
      <c r="D24" s="62">
        <v>5.8659999999999997E-2</v>
      </c>
      <c r="E24" s="23"/>
      <c r="F24" s="10"/>
      <c r="G24" s="10"/>
      <c r="H24" s="10"/>
      <c r="I24" s="10"/>
      <c r="J24" s="10"/>
      <c r="K24" s="63">
        <f t="shared" si="1"/>
        <v>0</v>
      </c>
      <c r="L24" s="63">
        <f t="shared" si="1"/>
        <v>0</v>
      </c>
    </row>
    <row r="25" spans="1:12" x14ac:dyDescent="0.25">
      <c r="A25" s="17">
        <v>5</v>
      </c>
      <c r="B25" s="11" t="s">
        <v>18</v>
      </c>
      <c r="C25" s="7" t="s">
        <v>16</v>
      </c>
      <c r="D25" s="62">
        <v>2.8000000000000001E-2</v>
      </c>
      <c r="E25" s="23"/>
      <c r="F25" s="10"/>
      <c r="G25" s="10"/>
      <c r="H25" s="10"/>
      <c r="I25" s="10"/>
      <c r="J25" s="10"/>
      <c r="K25" s="63">
        <f t="shared" si="1"/>
        <v>0</v>
      </c>
      <c r="L25" s="63">
        <f t="shared" si="1"/>
        <v>0</v>
      </c>
    </row>
    <row r="26" spans="1:12" x14ac:dyDescent="0.25">
      <c r="A26" s="17">
        <v>6</v>
      </c>
      <c r="B26" s="11" t="s">
        <v>27</v>
      </c>
      <c r="C26" s="7" t="s">
        <v>16</v>
      </c>
      <c r="D26" s="62">
        <v>8.48E-2</v>
      </c>
      <c r="E26" s="23"/>
      <c r="F26" s="10"/>
      <c r="G26" s="10"/>
      <c r="H26" s="10"/>
      <c r="I26" s="10"/>
      <c r="J26" s="10"/>
      <c r="K26" s="63">
        <f t="shared" si="1"/>
        <v>0</v>
      </c>
      <c r="L26" s="63">
        <f t="shared" si="1"/>
        <v>0</v>
      </c>
    </row>
    <row r="27" spans="1:12" ht="21.75" customHeight="1" x14ac:dyDescent="0.25">
      <c r="A27" s="17">
        <v>7</v>
      </c>
      <c r="B27" s="11" t="s">
        <v>19</v>
      </c>
      <c r="C27" s="7" t="s">
        <v>16</v>
      </c>
      <c r="D27" s="62">
        <v>5.3339999999999999E-2</v>
      </c>
      <c r="E27" s="23"/>
      <c r="F27" s="10"/>
      <c r="G27" s="10"/>
      <c r="H27" s="10"/>
      <c r="I27" s="10"/>
      <c r="J27" s="10"/>
      <c r="K27" s="63">
        <f t="shared" si="1"/>
        <v>0</v>
      </c>
      <c r="L27" s="63">
        <f t="shared" si="1"/>
        <v>0</v>
      </c>
    </row>
    <row r="28" spans="1:12" ht="15.75" customHeight="1" x14ac:dyDescent="0.25">
      <c r="A28" s="17">
        <v>8</v>
      </c>
      <c r="B28" s="18" t="s">
        <v>28</v>
      </c>
      <c r="C28" s="19" t="s">
        <v>16</v>
      </c>
      <c r="D28" s="62">
        <v>2.5999999999999999E-2</v>
      </c>
      <c r="E28" s="23"/>
      <c r="F28" s="10"/>
      <c r="G28" s="10"/>
      <c r="H28" s="10"/>
      <c r="I28" s="10"/>
      <c r="J28" s="10"/>
      <c r="K28" s="63">
        <f t="shared" si="1"/>
        <v>0</v>
      </c>
      <c r="L28" s="63">
        <f t="shared" si="1"/>
        <v>0</v>
      </c>
    </row>
    <row r="29" spans="1:12" ht="15.6" x14ac:dyDescent="0.25">
      <c r="A29" s="12"/>
      <c r="B29" s="25" t="s">
        <v>100</v>
      </c>
      <c r="C29" s="20"/>
      <c r="D29" s="20"/>
      <c r="E29" s="51">
        <f>E21+E22+E23+E24+E25+E26+E27+E28</f>
        <v>0</v>
      </c>
      <c r="F29" s="51">
        <f t="shared" ref="F29:J29" si="6">F21+F22+F23+F24+F25+F26+F27+F28</f>
        <v>0</v>
      </c>
      <c r="G29" s="51">
        <f t="shared" si="6"/>
        <v>0</v>
      </c>
      <c r="H29" s="51">
        <f t="shared" si="6"/>
        <v>0</v>
      </c>
      <c r="I29" s="51">
        <f t="shared" si="6"/>
        <v>0</v>
      </c>
      <c r="J29" s="51">
        <f t="shared" si="6"/>
        <v>0</v>
      </c>
      <c r="K29" s="56">
        <f t="shared" si="1"/>
        <v>0</v>
      </c>
      <c r="L29" s="56">
        <f t="shared" si="1"/>
        <v>0</v>
      </c>
    </row>
    <row r="30" spans="1:12" ht="15.6" x14ac:dyDescent="0.25">
      <c r="A30" s="4" t="s">
        <v>29</v>
      </c>
      <c r="B30" s="3" t="s">
        <v>30</v>
      </c>
      <c r="C30" s="7"/>
      <c r="D30" s="9"/>
      <c r="E30" s="10"/>
      <c r="F30" s="10"/>
      <c r="G30" s="10"/>
      <c r="H30" s="10"/>
      <c r="I30" s="10"/>
      <c r="J30" s="10"/>
      <c r="K30" s="9">
        <f t="shared" si="1"/>
        <v>0</v>
      </c>
      <c r="L30" s="9">
        <f t="shared" si="1"/>
        <v>0</v>
      </c>
    </row>
    <row r="31" spans="1:12" x14ac:dyDescent="0.25">
      <c r="A31" s="17">
        <v>1</v>
      </c>
      <c r="B31" s="11" t="s">
        <v>15</v>
      </c>
      <c r="C31" s="7" t="s">
        <v>16</v>
      </c>
      <c r="D31" s="62">
        <v>3.2800000000000003E-2</v>
      </c>
      <c r="E31" s="10"/>
      <c r="F31" s="10"/>
      <c r="G31" s="10"/>
      <c r="H31" s="10"/>
      <c r="I31" s="10"/>
      <c r="J31" s="10"/>
      <c r="K31" s="63">
        <f t="shared" si="1"/>
        <v>0</v>
      </c>
      <c r="L31" s="63">
        <f t="shared" si="1"/>
        <v>0</v>
      </c>
    </row>
    <row r="32" spans="1:12" ht="30" x14ac:dyDescent="0.25">
      <c r="A32" s="17">
        <v>2</v>
      </c>
      <c r="B32" s="11" t="s">
        <v>23</v>
      </c>
      <c r="C32" s="7" t="s">
        <v>16</v>
      </c>
      <c r="D32" s="62">
        <v>3.2000000000000001E-2</v>
      </c>
      <c r="E32" s="10"/>
      <c r="F32" s="10"/>
      <c r="G32" s="10"/>
      <c r="H32" s="10"/>
      <c r="I32" s="10"/>
      <c r="J32" s="10"/>
      <c r="K32" s="63">
        <f t="shared" si="1"/>
        <v>0</v>
      </c>
      <c r="L32" s="63">
        <f t="shared" si="1"/>
        <v>0</v>
      </c>
    </row>
    <row r="33" spans="1:12" x14ac:dyDescent="0.25">
      <c r="A33" s="17">
        <v>3</v>
      </c>
      <c r="B33" s="11" t="s">
        <v>24</v>
      </c>
      <c r="C33" s="7" t="s">
        <v>25</v>
      </c>
      <c r="D33" s="62">
        <v>3.2000000000000001E-2</v>
      </c>
      <c r="E33" s="10"/>
      <c r="F33" s="10"/>
      <c r="G33" s="10"/>
      <c r="H33" s="10"/>
      <c r="I33" s="10"/>
      <c r="J33" s="10"/>
      <c r="K33" s="63">
        <f t="shared" si="1"/>
        <v>0</v>
      </c>
      <c r="L33" s="63">
        <f t="shared" si="1"/>
        <v>0</v>
      </c>
    </row>
    <row r="34" spans="1:12" x14ac:dyDescent="0.25">
      <c r="A34" s="17">
        <v>4</v>
      </c>
      <c r="B34" s="11" t="s">
        <v>17</v>
      </c>
      <c r="C34" s="7" t="s">
        <v>16</v>
      </c>
      <c r="D34" s="62">
        <v>5.8659999999999997E-2</v>
      </c>
      <c r="E34" s="10"/>
      <c r="F34" s="10"/>
      <c r="G34" s="10"/>
      <c r="H34" s="10"/>
      <c r="I34" s="10"/>
      <c r="J34" s="10"/>
      <c r="K34" s="63">
        <f t="shared" si="1"/>
        <v>0</v>
      </c>
      <c r="L34" s="63">
        <f t="shared" si="1"/>
        <v>0</v>
      </c>
    </row>
    <row r="35" spans="1:12" x14ac:dyDescent="0.25">
      <c r="A35" s="17">
        <v>5</v>
      </c>
      <c r="B35" s="11" t="s">
        <v>18</v>
      </c>
      <c r="C35" s="7" t="s">
        <v>16</v>
      </c>
      <c r="D35" s="62">
        <v>2.8000000000000001E-2</v>
      </c>
      <c r="E35" s="10"/>
      <c r="F35" s="10"/>
      <c r="G35" s="10"/>
      <c r="H35" s="10"/>
      <c r="I35" s="10"/>
      <c r="J35" s="10"/>
      <c r="K35" s="63">
        <f t="shared" si="1"/>
        <v>0</v>
      </c>
      <c r="L35" s="63">
        <f t="shared" si="1"/>
        <v>0</v>
      </c>
    </row>
    <row r="36" spans="1:12" x14ac:dyDescent="0.25">
      <c r="A36" s="17">
        <v>6</v>
      </c>
      <c r="B36" s="11" t="s">
        <v>26</v>
      </c>
      <c r="C36" s="7" t="s">
        <v>16</v>
      </c>
      <c r="D36" s="62">
        <v>6.6400000000000001E-2</v>
      </c>
      <c r="E36" s="10"/>
      <c r="F36" s="10"/>
      <c r="G36" s="10"/>
      <c r="H36" s="10"/>
      <c r="I36" s="10"/>
      <c r="J36" s="10"/>
      <c r="K36" s="63">
        <f t="shared" si="1"/>
        <v>0</v>
      </c>
      <c r="L36" s="63">
        <f t="shared" si="1"/>
        <v>0</v>
      </c>
    </row>
    <row r="37" spans="1:12" x14ac:dyDescent="0.25">
      <c r="A37" s="17">
        <v>7</v>
      </c>
      <c r="B37" s="11" t="s">
        <v>27</v>
      </c>
      <c r="C37" s="7" t="s">
        <v>16</v>
      </c>
      <c r="D37" s="62">
        <v>8.48E-2</v>
      </c>
      <c r="E37" s="10"/>
      <c r="F37" s="10"/>
      <c r="G37" s="10"/>
      <c r="H37" s="10"/>
      <c r="I37" s="10"/>
      <c r="J37" s="10"/>
      <c r="K37" s="63">
        <f t="shared" si="1"/>
        <v>0</v>
      </c>
      <c r="L37" s="63">
        <f t="shared" si="1"/>
        <v>0</v>
      </c>
    </row>
    <row r="38" spans="1:12" x14ac:dyDescent="0.25">
      <c r="A38" s="17">
        <v>8</v>
      </c>
      <c r="B38" s="11" t="s">
        <v>19</v>
      </c>
      <c r="C38" s="7" t="s">
        <v>16</v>
      </c>
      <c r="D38" s="62">
        <v>5.3339999999999999E-2</v>
      </c>
      <c r="E38" s="10"/>
      <c r="F38" s="10"/>
      <c r="G38" s="10"/>
      <c r="H38" s="10"/>
      <c r="I38" s="10"/>
      <c r="J38" s="10"/>
      <c r="K38" s="63">
        <f t="shared" si="1"/>
        <v>0</v>
      </c>
      <c r="L38" s="63">
        <f t="shared" si="1"/>
        <v>0</v>
      </c>
    </row>
    <row r="39" spans="1:12" x14ac:dyDescent="0.25">
      <c r="A39" s="17">
        <v>9</v>
      </c>
      <c r="B39" s="18" t="s">
        <v>28</v>
      </c>
      <c r="C39" s="19" t="s">
        <v>16</v>
      </c>
      <c r="D39" s="62">
        <v>2.5999999999999999E-2</v>
      </c>
      <c r="E39" s="10"/>
      <c r="F39" s="10"/>
      <c r="G39" s="10"/>
      <c r="H39" s="10"/>
      <c r="I39" s="10"/>
      <c r="J39" s="10"/>
      <c r="K39" s="63">
        <f t="shared" si="1"/>
        <v>0</v>
      </c>
      <c r="L39" s="63">
        <f t="shared" si="1"/>
        <v>0</v>
      </c>
    </row>
    <row r="40" spans="1:12" ht="15.6" x14ac:dyDescent="0.25">
      <c r="A40" s="12"/>
      <c r="B40" s="25" t="s">
        <v>100</v>
      </c>
      <c r="C40" s="12"/>
      <c r="D40" s="12"/>
      <c r="E40" s="52">
        <f>E31+E32+E33+E34+E35+E36+E38+E37+E39</f>
        <v>0</v>
      </c>
      <c r="F40" s="52">
        <f t="shared" ref="F40:J40" si="7">F31+F32+F33+F34+F35+F36+F38+F37+F39</f>
        <v>0</v>
      </c>
      <c r="G40" s="52">
        <f t="shared" si="7"/>
        <v>0</v>
      </c>
      <c r="H40" s="52">
        <f t="shared" si="7"/>
        <v>0</v>
      </c>
      <c r="I40" s="52">
        <f t="shared" si="7"/>
        <v>0</v>
      </c>
      <c r="J40" s="52">
        <f t="shared" si="7"/>
        <v>0</v>
      </c>
      <c r="K40" s="13">
        <f t="shared" si="1"/>
        <v>0</v>
      </c>
      <c r="L40" s="13">
        <f t="shared" si="1"/>
        <v>0</v>
      </c>
    </row>
    <row r="41" spans="1:12" ht="30.6" x14ac:dyDescent="0.25">
      <c r="A41" s="4" t="s">
        <v>31</v>
      </c>
      <c r="B41" s="14" t="s">
        <v>32</v>
      </c>
      <c r="C41" s="31"/>
      <c r="D41" s="9"/>
      <c r="E41" s="10"/>
      <c r="F41" s="10"/>
      <c r="G41" s="10"/>
      <c r="H41" s="10"/>
      <c r="I41" s="10"/>
      <c r="J41" s="10"/>
      <c r="K41" s="9">
        <f t="shared" si="1"/>
        <v>0</v>
      </c>
      <c r="L41" s="9">
        <f t="shared" si="1"/>
        <v>0</v>
      </c>
    </row>
    <row r="42" spans="1:12" ht="19.5" customHeight="1" x14ac:dyDescent="0.25">
      <c r="A42" s="7">
        <v>1</v>
      </c>
      <c r="B42" s="21" t="s">
        <v>33</v>
      </c>
      <c r="C42" s="19" t="s">
        <v>12</v>
      </c>
      <c r="D42" s="15">
        <v>0.10875</v>
      </c>
      <c r="E42" s="10"/>
      <c r="F42" s="10"/>
      <c r="G42" s="10"/>
      <c r="H42" s="10"/>
      <c r="I42" s="10"/>
      <c r="J42" s="10"/>
      <c r="K42" s="9">
        <f t="shared" si="1"/>
        <v>0</v>
      </c>
      <c r="L42" s="9">
        <f t="shared" si="1"/>
        <v>0</v>
      </c>
    </row>
    <row r="43" spans="1:12" ht="19.5" customHeight="1" x14ac:dyDescent="0.25">
      <c r="A43" s="17">
        <v>2</v>
      </c>
      <c r="B43" s="10" t="s">
        <v>34</v>
      </c>
      <c r="C43" s="22" t="s">
        <v>12</v>
      </c>
      <c r="D43" s="23">
        <v>0.85</v>
      </c>
      <c r="E43" s="10">
        <v>1</v>
      </c>
      <c r="F43" s="10">
        <f>E43*D43</f>
        <v>0.85</v>
      </c>
      <c r="G43" s="10">
        <v>1</v>
      </c>
      <c r="H43" s="10">
        <f>G43*D43</f>
        <v>0.85</v>
      </c>
      <c r="I43" s="10">
        <v>0</v>
      </c>
      <c r="J43" s="10">
        <f>I43*D43</f>
        <v>0</v>
      </c>
      <c r="K43" s="58">
        <f t="shared" si="1"/>
        <v>2</v>
      </c>
      <c r="L43" s="58">
        <f t="shared" si="1"/>
        <v>1.7</v>
      </c>
    </row>
    <row r="44" spans="1:12" ht="19.5" customHeight="1" x14ac:dyDescent="0.25">
      <c r="A44" s="7">
        <v>3</v>
      </c>
      <c r="B44" s="18" t="s">
        <v>35</v>
      </c>
      <c r="C44" s="7" t="s">
        <v>12</v>
      </c>
      <c r="D44" s="24">
        <v>0.28687499999999999</v>
      </c>
      <c r="E44" s="10"/>
      <c r="F44" s="10">
        <f t="shared" ref="F44:F48" si="8">E44*D44</f>
        <v>0</v>
      </c>
      <c r="G44" s="10"/>
      <c r="H44" s="10">
        <f t="shared" ref="H44:H48" si="9">G44*D44</f>
        <v>0</v>
      </c>
      <c r="I44" s="10"/>
      <c r="J44" s="10">
        <f t="shared" ref="J44:J48" si="10">I44*D44</f>
        <v>0</v>
      </c>
      <c r="K44" s="40">
        <f t="shared" si="1"/>
        <v>0</v>
      </c>
      <c r="L44" s="40">
        <f t="shared" si="1"/>
        <v>0</v>
      </c>
    </row>
    <row r="45" spans="1:12" ht="19.5" customHeight="1" x14ac:dyDescent="0.25">
      <c r="A45" s="17">
        <v>4</v>
      </c>
      <c r="B45" s="18" t="s">
        <v>36</v>
      </c>
      <c r="C45" s="7" t="s">
        <v>12</v>
      </c>
      <c r="D45" s="24">
        <v>0.75</v>
      </c>
      <c r="E45" s="10"/>
      <c r="F45" s="10">
        <f t="shared" si="8"/>
        <v>0</v>
      </c>
      <c r="G45" s="10"/>
      <c r="H45" s="10">
        <f t="shared" si="9"/>
        <v>0</v>
      </c>
      <c r="I45" s="10"/>
      <c r="J45" s="10">
        <f t="shared" si="10"/>
        <v>0</v>
      </c>
      <c r="K45" s="40">
        <f t="shared" si="1"/>
        <v>0</v>
      </c>
      <c r="L45" s="40">
        <f t="shared" si="1"/>
        <v>0</v>
      </c>
    </row>
    <row r="46" spans="1:12" ht="19.5" customHeight="1" x14ac:dyDescent="0.25">
      <c r="A46" s="7">
        <v>5</v>
      </c>
      <c r="B46" s="18" t="s">
        <v>37</v>
      </c>
      <c r="C46" s="7" t="s">
        <v>12</v>
      </c>
      <c r="D46" s="24">
        <v>1.6025</v>
      </c>
      <c r="E46" s="10"/>
      <c r="F46" s="10">
        <f t="shared" si="8"/>
        <v>0</v>
      </c>
      <c r="G46" s="10"/>
      <c r="H46" s="10">
        <f t="shared" si="9"/>
        <v>0</v>
      </c>
      <c r="I46" s="10"/>
      <c r="J46" s="10">
        <f t="shared" si="10"/>
        <v>0</v>
      </c>
      <c r="K46" s="40">
        <f t="shared" si="1"/>
        <v>0</v>
      </c>
      <c r="L46" s="40">
        <f t="shared" si="1"/>
        <v>0</v>
      </c>
    </row>
    <row r="47" spans="1:12" ht="19.5" customHeight="1" x14ac:dyDescent="0.25">
      <c r="A47" s="17">
        <v>6</v>
      </c>
      <c r="B47" s="18" t="s">
        <v>38</v>
      </c>
      <c r="C47" s="7" t="s">
        <v>12</v>
      </c>
      <c r="D47" s="24">
        <v>2.4424999999999999</v>
      </c>
      <c r="E47" s="10"/>
      <c r="F47" s="10">
        <f t="shared" si="8"/>
        <v>0</v>
      </c>
      <c r="G47" s="10"/>
      <c r="H47" s="10">
        <f t="shared" si="9"/>
        <v>0</v>
      </c>
      <c r="I47" s="10"/>
      <c r="J47" s="10">
        <f t="shared" si="10"/>
        <v>0</v>
      </c>
      <c r="K47" s="40">
        <f t="shared" si="1"/>
        <v>0</v>
      </c>
      <c r="L47" s="40">
        <f t="shared" si="1"/>
        <v>0</v>
      </c>
    </row>
    <row r="48" spans="1:12" ht="19.5" customHeight="1" x14ac:dyDescent="0.25">
      <c r="A48" s="7">
        <v>7</v>
      </c>
      <c r="B48" s="18" t="s">
        <v>39</v>
      </c>
      <c r="C48" s="7" t="s">
        <v>12</v>
      </c>
      <c r="D48" s="24">
        <v>3.8424999999999998</v>
      </c>
      <c r="E48" s="10"/>
      <c r="F48" s="10">
        <f t="shared" si="8"/>
        <v>0</v>
      </c>
      <c r="G48" s="10"/>
      <c r="H48" s="10">
        <f t="shared" si="9"/>
        <v>0</v>
      </c>
      <c r="I48" s="10"/>
      <c r="J48" s="10">
        <f t="shared" si="10"/>
        <v>0</v>
      </c>
      <c r="K48" s="40">
        <f t="shared" si="1"/>
        <v>0</v>
      </c>
      <c r="L48" s="40">
        <f t="shared" si="1"/>
        <v>0</v>
      </c>
    </row>
    <row r="49" spans="1:12" ht="15.6" x14ac:dyDescent="0.25">
      <c r="A49" s="17"/>
      <c r="B49" s="25" t="s">
        <v>100</v>
      </c>
      <c r="C49" s="20"/>
      <c r="D49" s="20"/>
      <c r="E49" s="51">
        <f>E42+E43+E44+E45+E46+E47+E48</f>
        <v>1</v>
      </c>
      <c r="F49" s="51">
        <f t="shared" ref="F49:J49" si="11">F42+F43+F44+F45+F46+F47+F48</f>
        <v>0.85</v>
      </c>
      <c r="G49" s="51">
        <f t="shared" si="11"/>
        <v>1</v>
      </c>
      <c r="H49" s="51">
        <f t="shared" si="11"/>
        <v>0.85</v>
      </c>
      <c r="I49" s="51">
        <f t="shared" si="11"/>
        <v>0</v>
      </c>
      <c r="J49" s="51">
        <f t="shared" si="11"/>
        <v>0</v>
      </c>
      <c r="K49" s="56">
        <f t="shared" si="1"/>
        <v>2</v>
      </c>
      <c r="L49" s="56">
        <f t="shared" si="1"/>
        <v>1.7</v>
      </c>
    </row>
    <row r="50" spans="1:12" ht="15.6" x14ac:dyDescent="0.25">
      <c r="A50" s="26" t="s">
        <v>40</v>
      </c>
      <c r="B50" s="3" t="s">
        <v>41</v>
      </c>
      <c r="C50" s="26"/>
      <c r="D50" s="9"/>
      <c r="E50" s="10"/>
      <c r="F50" s="10"/>
      <c r="G50" s="10"/>
      <c r="H50" s="10"/>
      <c r="I50" s="10"/>
      <c r="J50" s="10"/>
      <c r="K50" s="9">
        <f t="shared" si="1"/>
        <v>0</v>
      </c>
      <c r="L50" s="9">
        <f t="shared" si="1"/>
        <v>0</v>
      </c>
    </row>
    <row r="51" spans="1:12" ht="30" x14ac:dyDescent="0.25">
      <c r="A51" s="16">
        <v>1</v>
      </c>
      <c r="B51" s="11" t="s">
        <v>42</v>
      </c>
      <c r="C51" s="27" t="s">
        <v>25</v>
      </c>
      <c r="D51" s="15">
        <v>42.2</v>
      </c>
      <c r="E51" s="10">
        <v>0.2</v>
      </c>
      <c r="F51" s="10">
        <f>E51*D51</f>
        <v>8.4400000000000013</v>
      </c>
      <c r="G51" s="10">
        <v>0</v>
      </c>
      <c r="H51" s="10"/>
      <c r="I51" s="10"/>
      <c r="J51" s="10"/>
      <c r="K51" s="9">
        <f t="shared" si="1"/>
        <v>0.2</v>
      </c>
      <c r="L51" s="9">
        <f t="shared" si="1"/>
        <v>8.4400000000000013</v>
      </c>
    </row>
    <row r="52" spans="1:12" ht="30" x14ac:dyDescent="0.25">
      <c r="A52" s="16">
        <v>2</v>
      </c>
      <c r="B52" s="11" t="s">
        <v>43</v>
      </c>
      <c r="C52" s="27" t="s">
        <v>25</v>
      </c>
      <c r="D52" s="15">
        <v>7</v>
      </c>
      <c r="E52" s="10">
        <v>1</v>
      </c>
      <c r="F52" s="10">
        <f>E52*D52</f>
        <v>7</v>
      </c>
      <c r="G52" s="10"/>
      <c r="H52" s="10"/>
      <c r="I52" s="10"/>
      <c r="J52" s="10"/>
      <c r="K52" s="9">
        <f t="shared" si="1"/>
        <v>1</v>
      </c>
      <c r="L52" s="9">
        <f t="shared" si="1"/>
        <v>7</v>
      </c>
    </row>
    <row r="53" spans="1:12" ht="45" x14ac:dyDescent="0.25">
      <c r="A53" s="16">
        <v>3</v>
      </c>
      <c r="B53" s="11" t="s">
        <v>44</v>
      </c>
      <c r="C53" s="27"/>
      <c r="D53" s="15"/>
      <c r="E53" s="10"/>
      <c r="F53" s="10"/>
      <c r="G53" s="10"/>
      <c r="H53" s="10"/>
      <c r="I53" s="10"/>
      <c r="J53" s="10"/>
      <c r="K53" s="9">
        <f t="shared" si="1"/>
        <v>0</v>
      </c>
      <c r="L53" s="9">
        <f t="shared" si="1"/>
        <v>0</v>
      </c>
    </row>
    <row r="54" spans="1:12" x14ac:dyDescent="0.25">
      <c r="A54" s="16" t="s">
        <v>45</v>
      </c>
      <c r="B54" s="11" t="s">
        <v>46</v>
      </c>
      <c r="C54" s="27" t="s">
        <v>25</v>
      </c>
      <c r="D54" s="15">
        <v>13.5</v>
      </c>
      <c r="E54" s="10"/>
      <c r="F54" s="10"/>
      <c r="G54" s="10"/>
      <c r="H54" s="10"/>
      <c r="I54" s="10"/>
      <c r="J54" s="10"/>
      <c r="K54" s="9">
        <f t="shared" si="1"/>
        <v>0</v>
      </c>
      <c r="L54" s="9">
        <f t="shared" si="1"/>
        <v>0</v>
      </c>
    </row>
    <row r="55" spans="1:12" x14ac:dyDescent="0.25">
      <c r="A55" s="16" t="s">
        <v>47</v>
      </c>
      <c r="B55" s="11" t="s">
        <v>48</v>
      </c>
      <c r="C55" s="27" t="s">
        <v>25</v>
      </c>
      <c r="D55" s="15">
        <v>13.5</v>
      </c>
      <c r="E55" s="10"/>
      <c r="F55" s="10"/>
      <c r="G55" s="10"/>
      <c r="H55" s="10"/>
      <c r="I55" s="10"/>
      <c r="J55" s="10"/>
      <c r="K55" s="9">
        <f t="shared" si="1"/>
        <v>0</v>
      </c>
      <c r="L55" s="9">
        <f t="shared" si="1"/>
        <v>0</v>
      </c>
    </row>
    <row r="56" spans="1:12" x14ac:dyDescent="0.25">
      <c r="A56" s="16" t="s">
        <v>49</v>
      </c>
      <c r="B56" s="11" t="s">
        <v>50</v>
      </c>
      <c r="C56" s="27" t="s">
        <v>25</v>
      </c>
      <c r="D56" s="15">
        <v>7.9</v>
      </c>
      <c r="E56" s="10"/>
      <c r="F56" s="10"/>
      <c r="G56" s="10"/>
      <c r="H56" s="10"/>
      <c r="I56" s="10"/>
      <c r="J56" s="10"/>
      <c r="K56" s="9">
        <f t="shared" si="1"/>
        <v>0</v>
      </c>
      <c r="L56" s="9">
        <f t="shared" si="1"/>
        <v>0</v>
      </c>
    </row>
    <row r="57" spans="1:12" x14ac:dyDescent="0.25">
      <c r="A57" s="16">
        <v>4</v>
      </c>
      <c r="B57" s="11" t="s">
        <v>84</v>
      </c>
      <c r="C57" s="27" t="s">
        <v>25</v>
      </c>
      <c r="D57" s="15">
        <v>0.16</v>
      </c>
      <c r="E57" s="10"/>
      <c r="F57" s="10"/>
      <c r="G57" s="10"/>
      <c r="H57" s="10"/>
      <c r="I57" s="10"/>
      <c r="J57" s="10"/>
      <c r="K57" s="9">
        <f t="shared" si="1"/>
        <v>0</v>
      </c>
      <c r="L57" s="9">
        <f t="shared" si="1"/>
        <v>0</v>
      </c>
    </row>
    <row r="58" spans="1:12" ht="15.6" x14ac:dyDescent="0.25">
      <c r="A58" s="25"/>
      <c r="B58" s="25" t="s">
        <v>100</v>
      </c>
      <c r="C58" s="12"/>
      <c r="D58" s="28"/>
      <c r="E58" s="13">
        <f>E51+E52+E54+E55+E56+E57</f>
        <v>1.2</v>
      </c>
      <c r="F58" s="13">
        <f t="shared" ref="F58:J58" si="12">F51+F52+F54+F55+F56+F57</f>
        <v>15.440000000000001</v>
      </c>
      <c r="G58" s="13">
        <f t="shared" si="12"/>
        <v>0</v>
      </c>
      <c r="H58" s="13">
        <f t="shared" si="12"/>
        <v>0</v>
      </c>
      <c r="I58" s="13">
        <f t="shared" si="12"/>
        <v>0</v>
      </c>
      <c r="J58" s="13">
        <f t="shared" si="12"/>
        <v>0</v>
      </c>
      <c r="K58" s="13">
        <f t="shared" si="1"/>
        <v>1.2</v>
      </c>
      <c r="L58" s="13">
        <f t="shared" si="1"/>
        <v>15.440000000000001</v>
      </c>
    </row>
    <row r="59" spans="1:12" ht="15.6" x14ac:dyDescent="0.25">
      <c r="A59" s="26" t="s">
        <v>51</v>
      </c>
      <c r="B59" s="36" t="s">
        <v>93</v>
      </c>
      <c r="C59" s="16"/>
      <c r="D59" s="9"/>
      <c r="E59" s="10"/>
      <c r="F59" s="10"/>
      <c r="G59" s="10"/>
      <c r="H59" s="10"/>
      <c r="I59" s="10"/>
      <c r="J59" s="10"/>
      <c r="K59" s="9">
        <f t="shared" si="1"/>
        <v>0</v>
      </c>
      <c r="L59" s="9">
        <f t="shared" si="1"/>
        <v>0</v>
      </c>
    </row>
    <row r="60" spans="1:12" x14ac:dyDescent="0.25">
      <c r="A60" s="7">
        <v>1</v>
      </c>
      <c r="B60" s="37" t="s">
        <v>94</v>
      </c>
      <c r="C60" s="16"/>
      <c r="D60" s="9"/>
      <c r="E60" s="10"/>
      <c r="F60" s="10"/>
      <c r="G60" s="10"/>
      <c r="H60" s="10"/>
      <c r="I60" s="10"/>
      <c r="J60" s="10"/>
      <c r="K60" s="9">
        <f t="shared" si="1"/>
        <v>0</v>
      </c>
      <c r="L60" s="9">
        <f t="shared" si="1"/>
        <v>0</v>
      </c>
    </row>
    <row r="61" spans="1:12" x14ac:dyDescent="0.25">
      <c r="A61" s="7" t="s">
        <v>45</v>
      </c>
      <c r="B61" s="37" t="s">
        <v>4</v>
      </c>
      <c r="C61" s="16" t="s">
        <v>12</v>
      </c>
      <c r="D61" s="72">
        <v>0.75</v>
      </c>
      <c r="E61" s="10"/>
      <c r="F61" s="10"/>
      <c r="G61" s="10"/>
      <c r="H61" s="10"/>
      <c r="I61" s="10"/>
      <c r="J61" s="10"/>
      <c r="K61" s="9">
        <f t="shared" si="1"/>
        <v>0</v>
      </c>
      <c r="L61" s="9">
        <f t="shared" si="1"/>
        <v>0</v>
      </c>
    </row>
    <row r="62" spans="1:12" x14ac:dyDescent="0.25">
      <c r="A62" s="7" t="s">
        <v>47</v>
      </c>
      <c r="B62" s="37" t="s">
        <v>95</v>
      </c>
      <c r="C62" s="16" t="s">
        <v>12</v>
      </c>
      <c r="D62" s="72">
        <v>1</v>
      </c>
      <c r="E62" s="10"/>
      <c r="F62" s="10"/>
      <c r="G62" s="10"/>
      <c r="H62" s="10"/>
      <c r="I62" s="10"/>
      <c r="J62" s="10"/>
      <c r="K62" s="9">
        <f t="shared" si="1"/>
        <v>0</v>
      </c>
      <c r="L62" s="9">
        <f t="shared" si="1"/>
        <v>0</v>
      </c>
    </row>
    <row r="63" spans="1:12" x14ac:dyDescent="0.25">
      <c r="A63" s="7">
        <v>2</v>
      </c>
      <c r="B63" s="37" t="s">
        <v>107</v>
      </c>
      <c r="C63" s="16"/>
      <c r="D63" s="73"/>
      <c r="E63" s="10"/>
      <c r="F63" s="10"/>
      <c r="G63" s="10"/>
      <c r="H63" s="10"/>
      <c r="I63" s="10"/>
      <c r="J63" s="10"/>
      <c r="K63" s="9">
        <f t="shared" si="1"/>
        <v>0</v>
      </c>
      <c r="L63" s="9">
        <f t="shared" si="1"/>
        <v>0</v>
      </c>
    </row>
    <row r="64" spans="1:12" x14ac:dyDescent="0.25">
      <c r="A64" s="7" t="s">
        <v>45</v>
      </c>
      <c r="B64" s="37" t="s">
        <v>4</v>
      </c>
      <c r="C64" s="16" t="s">
        <v>12</v>
      </c>
      <c r="D64" s="72">
        <v>0.12</v>
      </c>
      <c r="E64" s="10">
        <v>3</v>
      </c>
      <c r="F64" s="10">
        <f>E64*D64</f>
        <v>0.36</v>
      </c>
      <c r="G64" s="10"/>
      <c r="H64" s="10"/>
      <c r="I64" s="10"/>
      <c r="J64" s="10"/>
      <c r="K64" s="9">
        <f t="shared" si="1"/>
        <v>3</v>
      </c>
      <c r="L64" s="9">
        <f t="shared" si="1"/>
        <v>0.36</v>
      </c>
    </row>
    <row r="65" spans="1:12" x14ac:dyDescent="0.25">
      <c r="A65" s="7" t="s">
        <v>47</v>
      </c>
      <c r="B65" s="37" t="s">
        <v>95</v>
      </c>
      <c r="C65" s="74" t="s">
        <v>12</v>
      </c>
      <c r="D65" s="72">
        <v>0.15</v>
      </c>
      <c r="E65" s="10">
        <v>1</v>
      </c>
      <c r="F65" s="10">
        <f t="shared" ref="F65:F68" si="13">E65*D65</f>
        <v>0.15</v>
      </c>
      <c r="G65" s="10"/>
      <c r="H65" s="10"/>
      <c r="I65" s="10"/>
      <c r="J65" s="10"/>
      <c r="K65" s="9">
        <f t="shared" si="1"/>
        <v>1</v>
      </c>
      <c r="L65" s="9">
        <f t="shared" si="1"/>
        <v>0.15</v>
      </c>
    </row>
    <row r="66" spans="1:12" x14ac:dyDescent="0.25">
      <c r="A66" s="22">
        <v>3</v>
      </c>
      <c r="B66" s="10" t="s">
        <v>108</v>
      </c>
      <c r="E66" s="10"/>
      <c r="F66" s="10">
        <f t="shared" si="13"/>
        <v>0</v>
      </c>
      <c r="G66" s="10"/>
      <c r="H66" s="10"/>
      <c r="I66" s="10"/>
      <c r="J66" s="10"/>
      <c r="K66" s="9">
        <f t="shared" si="1"/>
        <v>0</v>
      </c>
      <c r="L66" s="9">
        <f t="shared" si="1"/>
        <v>0</v>
      </c>
    </row>
    <row r="67" spans="1:12" x14ac:dyDescent="0.25">
      <c r="A67" s="7" t="s">
        <v>45</v>
      </c>
      <c r="B67" s="37" t="s">
        <v>4</v>
      </c>
      <c r="C67" s="16" t="s">
        <v>12</v>
      </c>
      <c r="D67" s="72">
        <v>0.08</v>
      </c>
      <c r="E67" s="10">
        <v>3</v>
      </c>
      <c r="F67" s="10">
        <f t="shared" si="13"/>
        <v>0.24</v>
      </c>
      <c r="G67" s="10"/>
      <c r="H67" s="10"/>
      <c r="I67" s="10"/>
      <c r="J67" s="10"/>
      <c r="K67" s="9">
        <f t="shared" si="1"/>
        <v>3</v>
      </c>
      <c r="L67" s="9">
        <f t="shared" si="1"/>
        <v>0.24</v>
      </c>
    </row>
    <row r="68" spans="1:12" x14ac:dyDescent="0.25">
      <c r="A68" s="7" t="s">
        <v>47</v>
      </c>
      <c r="B68" s="37" t="s">
        <v>95</v>
      </c>
      <c r="C68" s="16" t="s">
        <v>12</v>
      </c>
      <c r="D68" s="72">
        <v>0.1</v>
      </c>
      <c r="E68" s="10">
        <v>2</v>
      </c>
      <c r="F68" s="10">
        <f t="shared" si="13"/>
        <v>0.2</v>
      </c>
      <c r="G68" s="10"/>
      <c r="H68" s="10"/>
      <c r="I68" s="10"/>
      <c r="J68" s="10"/>
      <c r="K68" s="9">
        <f t="shared" si="1"/>
        <v>2</v>
      </c>
      <c r="L68" s="9">
        <f t="shared" si="1"/>
        <v>0.2</v>
      </c>
    </row>
    <row r="69" spans="1:12" ht="15.6" x14ac:dyDescent="0.25">
      <c r="A69" s="20"/>
      <c r="B69" s="25" t="s">
        <v>100</v>
      </c>
      <c r="C69" s="20"/>
      <c r="D69" s="35"/>
      <c r="E69" s="53">
        <f>E61+E62+E64+E65+E67+E68</f>
        <v>9</v>
      </c>
      <c r="F69" s="53">
        <f t="shared" ref="F69:L69" si="14">F61+F62+F64+F65+F67+F68</f>
        <v>0.95</v>
      </c>
      <c r="G69" s="53">
        <f t="shared" si="14"/>
        <v>0</v>
      </c>
      <c r="H69" s="53">
        <f t="shared" si="14"/>
        <v>0</v>
      </c>
      <c r="I69" s="53">
        <f t="shared" si="14"/>
        <v>0</v>
      </c>
      <c r="J69" s="53">
        <f t="shared" si="14"/>
        <v>0</v>
      </c>
      <c r="K69" s="53">
        <f t="shared" si="14"/>
        <v>9</v>
      </c>
      <c r="L69" s="53">
        <f t="shared" si="14"/>
        <v>0.95</v>
      </c>
    </row>
    <row r="70" spans="1:12" ht="31.2" x14ac:dyDescent="0.25">
      <c r="A70" s="29" t="s">
        <v>56</v>
      </c>
      <c r="B70" s="14" t="s">
        <v>52</v>
      </c>
      <c r="C70" s="26"/>
      <c r="D70" s="9"/>
      <c r="E70" s="10"/>
      <c r="F70" s="10"/>
      <c r="G70" s="10"/>
      <c r="H70" s="10"/>
      <c r="I70" s="10"/>
      <c r="J70" s="10"/>
      <c r="K70" s="9"/>
      <c r="L70" s="9"/>
    </row>
    <row r="71" spans="1:12" ht="15.6" x14ac:dyDescent="0.25">
      <c r="A71" s="33">
        <v>1</v>
      </c>
      <c r="B71" s="21" t="s">
        <v>109</v>
      </c>
      <c r="C71" s="26" t="s">
        <v>12</v>
      </c>
      <c r="D71" s="9">
        <v>17.5</v>
      </c>
      <c r="E71" s="10"/>
      <c r="F71" s="10"/>
      <c r="G71" s="10"/>
      <c r="H71" s="10"/>
      <c r="I71" s="10"/>
      <c r="J71" s="10"/>
      <c r="K71" s="9">
        <f t="shared" ref="K71:L71" si="15">E71+G71+I71</f>
        <v>0</v>
      </c>
      <c r="L71" s="9">
        <f t="shared" si="15"/>
        <v>0</v>
      </c>
    </row>
    <row r="72" spans="1:12" ht="27.75" customHeight="1" x14ac:dyDescent="0.25">
      <c r="A72" s="16">
        <v>2</v>
      </c>
      <c r="B72" s="21" t="s">
        <v>112</v>
      </c>
      <c r="C72" s="16" t="s">
        <v>12</v>
      </c>
      <c r="D72" s="15">
        <v>2</v>
      </c>
      <c r="E72" s="10"/>
      <c r="F72" s="10"/>
      <c r="G72" s="10"/>
      <c r="H72" s="10"/>
      <c r="I72" s="10"/>
      <c r="J72" s="10"/>
      <c r="K72" s="9">
        <f t="shared" si="1"/>
        <v>0</v>
      </c>
      <c r="L72" s="9">
        <f t="shared" si="1"/>
        <v>0</v>
      </c>
    </row>
    <row r="73" spans="1:12" ht="18.75" customHeight="1" x14ac:dyDescent="0.25">
      <c r="A73" s="33">
        <v>3</v>
      </c>
      <c r="B73" s="21" t="s">
        <v>53</v>
      </c>
      <c r="C73" s="16" t="s">
        <v>12</v>
      </c>
      <c r="D73" s="15">
        <v>9.1</v>
      </c>
      <c r="E73" s="10">
        <v>1</v>
      </c>
      <c r="F73" s="10">
        <f>E73*D73</f>
        <v>9.1</v>
      </c>
      <c r="G73" s="10">
        <v>0</v>
      </c>
      <c r="H73" s="10">
        <f>G73*D73</f>
        <v>0</v>
      </c>
      <c r="I73" s="10">
        <v>0</v>
      </c>
      <c r="J73" s="10">
        <f>I73*D73</f>
        <v>0</v>
      </c>
      <c r="K73" s="9">
        <f t="shared" si="1"/>
        <v>1</v>
      </c>
      <c r="L73" s="9">
        <f t="shared" si="1"/>
        <v>9.1</v>
      </c>
    </row>
    <row r="74" spans="1:12" ht="30" x14ac:dyDescent="0.25">
      <c r="A74" s="16">
        <v>4</v>
      </c>
      <c r="B74" s="11" t="s">
        <v>54</v>
      </c>
      <c r="C74" s="16" t="s">
        <v>12</v>
      </c>
      <c r="D74" s="15">
        <v>35</v>
      </c>
      <c r="E74" s="10">
        <v>1</v>
      </c>
      <c r="F74" s="75">
        <f>E74*D74</f>
        <v>35</v>
      </c>
      <c r="G74" s="10"/>
      <c r="H74" s="10">
        <f t="shared" ref="H74:H76" si="16">G74*D74</f>
        <v>0</v>
      </c>
      <c r="I74" s="10"/>
      <c r="J74" s="10">
        <f t="shared" ref="J74:J76" si="17">I74*D74</f>
        <v>0</v>
      </c>
      <c r="K74" s="9">
        <f t="shared" si="1"/>
        <v>1</v>
      </c>
      <c r="L74" s="15">
        <f t="shared" si="1"/>
        <v>35</v>
      </c>
    </row>
    <row r="75" spans="1:12" ht="30" x14ac:dyDescent="0.25">
      <c r="A75" s="33">
        <v>5</v>
      </c>
      <c r="B75" s="11" t="s">
        <v>55</v>
      </c>
      <c r="C75" s="16" t="s">
        <v>12</v>
      </c>
      <c r="D75" s="15">
        <v>140</v>
      </c>
      <c r="E75" s="10"/>
      <c r="F75" s="10">
        <f t="shared" ref="F75:F76" si="18">E75*D75</f>
        <v>0</v>
      </c>
      <c r="G75" s="10"/>
      <c r="H75" s="10">
        <f t="shared" si="16"/>
        <v>0</v>
      </c>
      <c r="I75" s="10"/>
      <c r="J75" s="10">
        <f t="shared" si="17"/>
        <v>0</v>
      </c>
      <c r="K75" s="9">
        <f t="shared" si="1"/>
        <v>0</v>
      </c>
      <c r="L75" s="9">
        <f t="shared" si="1"/>
        <v>0</v>
      </c>
    </row>
    <row r="76" spans="1:12" ht="30" x14ac:dyDescent="0.25">
      <c r="A76" s="16">
        <v>6</v>
      </c>
      <c r="B76" s="11" t="s">
        <v>106</v>
      </c>
      <c r="C76" s="16" t="s">
        <v>12</v>
      </c>
      <c r="D76" s="15">
        <v>5.25</v>
      </c>
      <c r="E76" s="10"/>
      <c r="F76" s="10">
        <f t="shared" si="18"/>
        <v>0</v>
      </c>
      <c r="G76" s="10"/>
      <c r="H76" s="10">
        <f t="shared" si="16"/>
        <v>0</v>
      </c>
      <c r="I76" s="10"/>
      <c r="J76" s="10">
        <f t="shared" si="17"/>
        <v>0</v>
      </c>
      <c r="K76" s="9">
        <f t="shared" si="1"/>
        <v>0</v>
      </c>
      <c r="L76" s="9">
        <f t="shared" si="1"/>
        <v>0</v>
      </c>
    </row>
    <row r="77" spans="1:12" ht="15.6" x14ac:dyDescent="0.25">
      <c r="A77" s="12"/>
      <c r="B77" s="25" t="s">
        <v>100</v>
      </c>
      <c r="C77" s="20"/>
      <c r="D77" s="20"/>
      <c r="E77" s="53">
        <f>E75+E76+E74+E73+E72</f>
        <v>2</v>
      </c>
      <c r="F77" s="53">
        <f t="shared" ref="F77:J77" si="19">F75+F76+F74+F73+F72</f>
        <v>44.1</v>
      </c>
      <c r="G77" s="53">
        <f t="shared" si="19"/>
        <v>0</v>
      </c>
      <c r="H77" s="53">
        <f t="shared" si="19"/>
        <v>0</v>
      </c>
      <c r="I77" s="53">
        <f t="shared" si="19"/>
        <v>0</v>
      </c>
      <c r="J77" s="53">
        <f t="shared" si="19"/>
        <v>0</v>
      </c>
      <c r="K77" s="56">
        <f t="shared" si="1"/>
        <v>2</v>
      </c>
      <c r="L77" s="56">
        <f t="shared" si="1"/>
        <v>44.1</v>
      </c>
    </row>
    <row r="78" spans="1:12" ht="15.6" x14ac:dyDescent="0.25">
      <c r="A78" s="4" t="s">
        <v>58</v>
      </c>
      <c r="B78" s="30" t="s">
        <v>57</v>
      </c>
      <c r="C78" s="31"/>
      <c r="D78" s="32"/>
      <c r="E78" s="10"/>
      <c r="F78" s="10"/>
      <c r="G78" s="10"/>
      <c r="H78" s="10"/>
      <c r="I78" s="10"/>
      <c r="J78" s="10"/>
      <c r="K78" s="32">
        <f t="shared" si="1"/>
        <v>0</v>
      </c>
      <c r="L78" s="32">
        <f t="shared" si="1"/>
        <v>0</v>
      </c>
    </row>
    <row r="79" spans="1:12" ht="30" x14ac:dyDescent="0.25">
      <c r="A79" s="67">
        <v>1</v>
      </c>
      <c r="B79" s="37" t="s">
        <v>78</v>
      </c>
      <c r="C79" s="67" t="s">
        <v>12</v>
      </c>
      <c r="D79" s="49">
        <v>0.2</v>
      </c>
      <c r="E79" s="10"/>
      <c r="F79" s="10"/>
      <c r="G79" s="10"/>
      <c r="H79" s="10"/>
      <c r="I79" s="10"/>
      <c r="J79" s="10"/>
      <c r="K79" s="55">
        <f t="shared" ref="K79:L106" si="20">E79+G79+I79</f>
        <v>0</v>
      </c>
      <c r="L79" s="55">
        <f t="shared" si="20"/>
        <v>0</v>
      </c>
    </row>
    <row r="80" spans="1:12" ht="30" x14ac:dyDescent="0.25">
      <c r="A80" s="67">
        <v>2</v>
      </c>
      <c r="B80" s="37" t="s">
        <v>76</v>
      </c>
      <c r="C80" s="67" t="s">
        <v>12</v>
      </c>
      <c r="D80" s="49">
        <v>1</v>
      </c>
      <c r="E80" s="10"/>
      <c r="F80" s="10"/>
      <c r="G80" s="10"/>
      <c r="H80" s="10"/>
      <c r="I80" s="10"/>
      <c r="J80" s="10"/>
      <c r="K80" s="55">
        <f t="shared" si="20"/>
        <v>0</v>
      </c>
      <c r="L80" s="55">
        <f t="shared" si="20"/>
        <v>0</v>
      </c>
    </row>
    <row r="81" spans="1:12" ht="30" x14ac:dyDescent="0.25">
      <c r="A81" s="67">
        <v>3</v>
      </c>
      <c r="B81" s="37" t="s">
        <v>104</v>
      </c>
      <c r="C81" s="67" t="s">
        <v>12</v>
      </c>
      <c r="D81" s="49">
        <v>1.1000000000000001</v>
      </c>
      <c r="E81" s="10"/>
      <c r="F81" s="10"/>
      <c r="G81" s="10"/>
      <c r="H81" s="10"/>
      <c r="I81" s="10"/>
      <c r="J81" s="10"/>
      <c r="K81" s="55">
        <f t="shared" si="20"/>
        <v>0</v>
      </c>
      <c r="L81" s="55">
        <f t="shared" si="20"/>
        <v>0</v>
      </c>
    </row>
    <row r="82" spans="1:12" x14ac:dyDescent="0.25">
      <c r="A82" s="67">
        <v>4</v>
      </c>
      <c r="B82" s="37" t="s">
        <v>79</v>
      </c>
      <c r="C82" s="67" t="s">
        <v>12</v>
      </c>
      <c r="D82" s="49">
        <v>2.25</v>
      </c>
      <c r="E82" s="10"/>
      <c r="F82" s="10"/>
      <c r="G82" s="10"/>
      <c r="H82" s="10"/>
      <c r="I82" s="10"/>
      <c r="J82" s="10"/>
      <c r="K82" s="55">
        <f t="shared" si="20"/>
        <v>0</v>
      </c>
      <c r="L82" s="55">
        <f t="shared" si="20"/>
        <v>0</v>
      </c>
    </row>
    <row r="83" spans="1:12" x14ac:dyDescent="0.25">
      <c r="A83" s="67">
        <v>5</v>
      </c>
      <c r="B83" s="37" t="s">
        <v>77</v>
      </c>
      <c r="C83" s="67" t="s">
        <v>12</v>
      </c>
      <c r="D83" s="49">
        <v>0.67</v>
      </c>
      <c r="E83" s="10"/>
      <c r="F83" s="10"/>
      <c r="G83" s="10"/>
      <c r="H83" s="10"/>
      <c r="I83" s="10"/>
      <c r="J83" s="10"/>
      <c r="K83" s="55">
        <f t="shared" si="20"/>
        <v>0</v>
      </c>
      <c r="L83" s="55">
        <f t="shared" si="20"/>
        <v>0</v>
      </c>
    </row>
    <row r="84" spans="1:12" ht="60" x14ac:dyDescent="0.25">
      <c r="A84" s="67">
        <v>6</v>
      </c>
      <c r="B84" s="37" t="s">
        <v>110</v>
      </c>
      <c r="C84" s="67" t="s">
        <v>12</v>
      </c>
      <c r="D84" s="49"/>
      <c r="E84" s="10">
        <v>250</v>
      </c>
      <c r="F84" s="10"/>
      <c r="G84" s="10">
        <v>120</v>
      </c>
      <c r="H84" s="10"/>
      <c r="I84" s="10">
        <v>30</v>
      </c>
      <c r="J84" s="10"/>
      <c r="K84" s="55">
        <f t="shared" si="20"/>
        <v>400</v>
      </c>
      <c r="L84" s="55">
        <f t="shared" si="20"/>
        <v>0</v>
      </c>
    </row>
    <row r="85" spans="1:12" ht="15.6" x14ac:dyDescent="0.25">
      <c r="A85" s="20"/>
      <c r="B85" s="25" t="s">
        <v>100</v>
      </c>
      <c r="C85" s="20"/>
      <c r="D85" s="35"/>
      <c r="E85" s="53">
        <f>E79+E80+E81+E82+E83+E84</f>
        <v>250</v>
      </c>
      <c r="F85" s="53">
        <f t="shared" ref="F85:J85" si="21">F79+F80+F81+F82+F83+F84</f>
        <v>0</v>
      </c>
      <c r="G85" s="53">
        <f t="shared" si="21"/>
        <v>120</v>
      </c>
      <c r="H85" s="53">
        <f t="shared" si="21"/>
        <v>0</v>
      </c>
      <c r="I85" s="53">
        <f t="shared" si="21"/>
        <v>30</v>
      </c>
      <c r="J85" s="53">
        <f t="shared" si="21"/>
        <v>0</v>
      </c>
      <c r="K85" s="56">
        <f t="shared" si="20"/>
        <v>400</v>
      </c>
      <c r="L85" s="56">
        <f t="shared" si="20"/>
        <v>0</v>
      </c>
    </row>
    <row r="86" spans="1:12" ht="31.2" x14ac:dyDescent="0.25">
      <c r="A86" s="4" t="s">
        <v>59</v>
      </c>
      <c r="B86" s="36" t="s">
        <v>80</v>
      </c>
      <c r="C86" s="16"/>
      <c r="D86" s="9"/>
      <c r="E86" s="10"/>
      <c r="F86" s="10"/>
      <c r="G86" s="10"/>
      <c r="H86" s="10"/>
      <c r="I86" s="10"/>
      <c r="J86" s="10"/>
      <c r="K86" s="9">
        <f t="shared" si="20"/>
        <v>0</v>
      </c>
      <c r="L86" s="9">
        <f t="shared" si="20"/>
        <v>0</v>
      </c>
    </row>
    <row r="87" spans="1:12" ht="45" x14ac:dyDescent="0.25">
      <c r="A87" s="7">
        <v>1</v>
      </c>
      <c r="B87" s="37" t="s">
        <v>85</v>
      </c>
      <c r="C87" s="16" t="s">
        <v>12</v>
      </c>
      <c r="D87" s="9">
        <v>200</v>
      </c>
      <c r="E87" s="10"/>
      <c r="F87" s="10"/>
      <c r="G87" s="10"/>
      <c r="H87" s="10"/>
      <c r="I87" s="10"/>
      <c r="J87" s="10"/>
      <c r="K87" s="9">
        <f t="shared" si="20"/>
        <v>0</v>
      </c>
      <c r="L87" s="9">
        <f t="shared" si="20"/>
        <v>0</v>
      </c>
    </row>
    <row r="88" spans="1:12" ht="15.6" x14ac:dyDescent="0.25">
      <c r="A88" s="38"/>
      <c r="B88" s="25" t="s">
        <v>100</v>
      </c>
      <c r="C88" s="39"/>
      <c r="D88" s="39"/>
      <c r="E88" s="50">
        <f>E87</f>
        <v>0</v>
      </c>
      <c r="F88" s="50">
        <f t="shared" ref="F88:J88" si="22">F87</f>
        <v>0</v>
      </c>
      <c r="G88" s="50">
        <f t="shared" si="22"/>
        <v>0</v>
      </c>
      <c r="H88" s="50">
        <f t="shared" si="22"/>
        <v>0</v>
      </c>
      <c r="I88" s="50">
        <f t="shared" si="22"/>
        <v>0</v>
      </c>
      <c r="J88" s="50">
        <f t="shared" si="22"/>
        <v>0</v>
      </c>
      <c r="K88" s="56">
        <f t="shared" si="20"/>
        <v>0</v>
      </c>
      <c r="L88" s="56">
        <f t="shared" si="20"/>
        <v>0</v>
      </c>
    </row>
    <row r="89" spans="1:12" ht="46.8" x14ac:dyDescent="0.25">
      <c r="A89" s="4" t="s">
        <v>66</v>
      </c>
      <c r="B89" s="36" t="s">
        <v>86</v>
      </c>
      <c r="C89" s="16"/>
      <c r="D89" s="9"/>
      <c r="E89" s="10"/>
      <c r="F89" s="10"/>
      <c r="G89" s="10"/>
      <c r="H89" s="10"/>
      <c r="I89" s="10"/>
      <c r="J89" s="10"/>
      <c r="K89" s="9">
        <f t="shared" si="20"/>
        <v>0</v>
      </c>
      <c r="L89" s="9">
        <f t="shared" si="20"/>
        <v>0</v>
      </c>
    </row>
    <row r="90" spans="1:12" x14ac:dyDescent="0.25">
      <c r="A90" s="7">
        <v>1</v>
      </c>
      <c r="B90" s="37" t="s">
        <v>111</v>
      </c>
      <c r="C90" s="16" t="s">
        <v>87</v>
      </c>
      <c r="D90" s="15">
        <v>4.75</v>
      </c>
      <c r="E90" s="10"/>
      <c r="F90" s="10"/>
      <c r="G90" s="10"/>
      <c r="H90" s="10"/>
      <c r="I90" s="10"/>
      <c r="J90" s="10"/>
      <c r="K90" s="9">
        <f t="shared" si="20"/>
        <v>0</v>
      </c>
      <c r="L90" s="9">
        <f t="shared" si="20"/>
        <v>0</v>
      </c>
    </row>
    <row r="91" spans="1:12" ht="15.6" x14ac:dyDescent="0.25">
      <c r="A91" s="38"/>
      <c r="B91" s="25" t="s">
        <v>100</v>
      </c>
      <c r="C91" s="39"/>
      <c r="D91" s="39"/>
      <c r="E91" s="50">
        <f>E90</f>
        <v>0</v>
      </c>
      <c r="F91" s="50">
        <f t="shared" ref="F91:J91" si="23">F90</f>
        <v>0</v>
      </c>
      <c r="G91" s="50">
        <f t="shared" si="23"/>
        <v>0</v>
      </c>
      <c r="H91" s="50">
        <f t="shared" si="23"/>
        <v>0</v>
      </c>
      <c r="I91" s="50">
        <f t="shared" si="23"/>
        <v>0</v>
      </c>
      <c r="J91" s="50">
        <f t="shared" si="23"/>
        <v>0</v>
      </c>
      <c r="K91" s="56">
        <f t="shared" si="20"/>
        <v>0</v>
      </c>
      <c r="L91" s="56">
        <f t="shared" si="20"/>
        <v>0</v>
      </c>
    </row>
    <row r="92" spans="1:12" ht="15.6" x14ac:dyDescent="0.25">
      <c r="A92" s="26" t="s">
        <v>101</v>
      </c>
      <c r="B92" s="14" t="s">
        <v>60</v>
      </c>
      <c r="C92" s="16"/>
      <c r="D92" s="9"/>
      <c r="E92" s="10"/>
      <c r="F92" s="10"/>
      <c r="G92" s="10"/>
      <c r="H92" s="10"/>
      <c r="I92" s="10"/>
      <c r="J92" s="10"/>
      <c r="K92" s="9">
        <f t="shared" si="20"/>
        <v>0</v>
      </c>
      <c r="L92" s="9">
        <f t="shared" si="20"/>
        <v>0</v>
      </c>
    </row>
    <row r="93" spans="1:12" ht="72.75" customHeight="1" x14ac:dyDescent="0.25">
      <c r="A93" s="33">
        <v>1</v>
      </c>
      <c r="B93" s="34" t="s">
        <v>61</v>
      </c>
      <c r="C93" s="19" t="s">
        <v>12</v>
      </c>
      <c r="D93" s="24">
        <v>0.16420000000000001</v>
      </c>
      <c r="E93" s="83">
        <v>3</v>
      </c>
      <c r="F93" s="84">
        <f>E93*D93</f>
        <v>0.49260000000000004</v>
      </c>
      <c r="G93" s="83">
        <v>2</v>
      </c>
      <c r="H93" s="83">
        <f>G93*D93</f>
        <v>0.32840000000000003</v>
      </c>
      <c r="I93" s="83">
        <v>2</v>
      </c>
      <c r="J93" s="83">
        <f>I93*D93</f>
        <v>0.32840000000000003</v>
      </c>
      <c r="K93" s="40">
        <f t="shared" si="20"/>
        <v>7</v>
      </c>
      <c r="L93" s="40">
        <f t="shared" si="20"/>
        <v>1.1494</v>
      </c>
    </row>
    <row r="94" spans="1:12" ht="27" customHeight="1" x14ac:dyDescent="0.25">
      <c r="A94" s="33">
        <v>2</v>
      </c>
      <c r="B94" s="34" t="s">
        <v>81</v>
      </c>
      <c r="C94" s="64" t="s">
        <v>82</v>
      </c>
      <c r="D94" s="65">
        <v>0.01</v>
      </c>
      <c r="E94" s="10">
        <v>75</v>
      </c>
      <c r="F94" s="23">
        <f>E94*D94</f>
        <v>0.75</v>
      </c>
      <c r="G94" s="10">
        <v>15</v>
      </c>
      <c r="H94" s="10">
        <f t="shared" ref="H94:H99" si="24">G94*D94</f>
        <v>0.15</v>
      </c>
      <c r="I94" s="10">
        <v>10</v>
      </c>
      <c r="J94" s="10">
        <f t="shared" ref="J94:J99" si="25">I94*D94</f>
        <v>0.1</v>
      </c>
      <c r="K94" s="66">
        <f t="shared" si="20"/>
        <v>100</v>
      </c>
      <c r="L94" s="66">
        <f t="shared" si="20"/>
        <v>1</v>
      </c>
    </row>
    <row r="95" spans="1:12" ht="45" x14ac:dyDescent="0.25">
      <c r="A95" s="33">
        <v>3</v>
      </c>
      <c r="B95" s="34" t="s">
        <v>62</v>
      </c>
      <c r="C95" s="19" t="s">
        <v>12</v>
      </c>
      <c r="D95" s="24">
        <v>0.06</v>
      </c>
      <c r="E95" s="10">
        <v>6</v>
      </c>
      <c r="F95" s="23">
        <f>E95*D95</f>
        <v>0.36</v>
      </c>
      <c r="G95" s="10">
        <v>2</v>
      </c>
      <c r="H95" s="10">
        <f t="shared" si="24"/>
        <v>0.12</v>
      </c>
      <c r="I95" s="10">
        <v>2</v>
      </c>
      <c r="J95" s="10">
        <f t="shared" si="25"/>
        <v>0.12</v>
      </c>
      <c r="K95" s="40">
        <f t="shared" si="20"/>
        <v>10</v>
      </c>
      <c r="L95" s="40">
        <f t="shared" si="20"/>
        <v>0.6</v>
      </c>
    </row>
    <row r="96" spans="1:12" ht="30" x14ac:dyDescent="0.25">
      <c r="A96" s="33">
        <v>7</v>
      </c>
      <c r="B96" s="34" t="s">
        <v>63</v>
      </c>
      <c r="C96" s="19" t="s">
        <v>12</v>
      </c>
      <c r="D96" s="24"/>
      <c r="E96" s="10"/>
      <c r="F96" s="23">
        <f t="shared" ref="F96:F99" si="26">E96*D96</f>
        <v>0</v>
      </c>
      <c r="G96" s="10"/>
      <c r="H96" s="10">
        <f t="shared" si="24"/>
        <v>0</v>
      </c>
      <c r="I96" s="10"/>
      <c r="J96" s="10">
        <f t="shared" si="25"/>
        <v>0</v>
      </c>
      <c r="K96" s="40">
        <f t="shared" si="20"/>
        <v>0</v>
      </c>
      <c r="L96" s="40">
        <f t="shared" si="20"/>
        <v>0</v>
      </c>
    </row>
    <row r="97" spans="1:13" ht="15.75" customHeight="1" x14ac:dyDescent="0.25">
      <c r="A97" s="33" t="s">
        <v>45</v>
      </c>
      <c r="B97" s="41" t="s">
        <v>64</v>
      </c>
      <c r="C97" s="19" t="s">
        <v>12</v>
      </c>
      <c r="D97" s="24">
        <v>2</v>
      </c>
      <c r="E97" s="10"/>
      <c r="F97" s="23">
        <f t="shared" si="26"/>
        <v>0</v>
      </c>
      <c r="G97" s="10"/>
      <c r="H97" s="10">
        <f t="shared" si="24"/>
        <v>0</v>
      </c>
      <c r="I97" s="10"/>
      <c r="J97" s="10">
        <f t="shared" si="25"/>
        <v>0</v>
      </c>
      <c r="K97" s="40">
        <f t="shared" si="20"/>
        <v>0</v>
      </c>
      <c r="L97" s="40">
        <f t="shared" si="20"/>
        <v>0</v>
      </c>
    </row>
    <row r="98" spans="1:13" ht="15.75" customHeight="1" x14ac:dyDescent="0.25">
      <c r="A98" s="33" t="s">
        <v>47</v>
      </c>
      <c r="B98" s="41" t="s">
        <v>113</v>
      </c>
      <c r="C98" s="19" t="s">
        <v>12</v>
      </c>
      <c r="D98" s="24">
        <v>2</v>
      </c>
      <c r="E98" s="10"/>
      <c r="F98" s="23">
        <f t="shared" si="26"/>
        <v>0</v>
      </c>
      <c r="G98" s="10"/>
      <c r="H98" s="10">
        <f t="shared" si="24"/>
        <v>0</v>
      </c>
      <c r="I98" s="10"/>
      <c r="J98" s="10">
        <f t="shared" si="25"/>
        <v>0</v>
      </c>
      <c r="K98" s="40">
        <f t="shared" si="20"/>
        <v>0</v>
      </c>
      <c r="L98" s="40">
        <f t="shared" si="20"/>
        <v>0</v>
      </c>
    </row>
    <row r="99" spans="1:13" ht="15.75" customHeight="1" x14ac:dyDescent="0.25">
      <c r="A99" s="33" t="s">
        <v>49</v>
      </c>
      <c r="B99" s="41" t="s">
        <v>65</v>
      </c>
      <c r="C99" s="19" t="s">
        <v>12</v>
      </c>
      <c r="D99" s="24">
        <v>2</v>
      </c>
      <c r="E99" s="10"/>
      <c r="F99" s="23">
        <f t="shared" si="26"/>
        <v>0</v>
      </c>
      <c r="G99" s="10"/>
      <c r="H99" s="10">
        <f t="shared" si="24"/>
        <v>0</v>
      </c>
      <c r="I99" s="10"/>
      <c r="J99" s="10">
        <f t="shared" si="25"/>
        <v>0</v>
      </c>
      <c r="K99" s="40">
        <f t="shared" si="20"/>
        <v>0</v>
      </c>
      <c r="L99" s="40">
        <f t="shared" si="20"/>
        <v>0</v>
      </c>
    </row>
    <row r="100" spans="1:13" ht="19.5" customHeight="1" x14ac:dyDescent="0.25">
      <c r="A100" s="20"/>
      <c r="B100" s="25" t="s">
        <v>100</v>
      </c>
      <c r="C100" s="20"/>
      <c r="D100" s="20"/>
      <c r="E100" s="50">
        <f>E93+E94+E95+E97+E99</f>
        <v>84</v>
      </c>
      <c r="F100" s="50">
        <f t="shared" ref="F100:L100" si="27">F93+F94+F95+F97+F99</f>
        <v>1.6025999999999998</v>
      </c>
      <c r="G100" s="50">
        <f t="shared" si="27"/>
        <v>19</v>
      </c>
      <c r="H100" s="50">
        <f t="shared" si="27"/>
        <v>0.59840000000000004</v>
      </c>
      <c r="I100" s="50">
        <f t="shared" si="27"/>
        <v>14</v>
      </c>
      <c r="J100" s="50">
        <f t="shared" si="27"/>
        <v>0.5484</v>
      </c>
      <c r="K100" s="50">
        <f t="shared" si="27"/>
        <v>117</v>
      </c>
      <c r="L100" s="50">
        <f t="shared" si="27"/>
        <v>2.7494000000000001</v>
      </c>
    </row>
    <row r="101" spans="1:13" ht="15.6" x14ac:dyDescent="0.25">
      <c r="A101" s="26" t="s">
        <v>102</v>
      </c>
      <c r="B101" s="14" t="s">
        <v>67</v>
      </c>
      <c r="C101" s="16"/>
      <c r="D101" s="9"/>
      <c r="E101" s="10"/>
      <c r="F101" s="10"/>
      <c r="G101" s="10"/>
      <c r="H101" s="10"/>
      <c r="I101" s="10"/>
      <c r="J101" s="10"/>
      <c r="K101" s="9">
        <f t="shared" si="20"/>
        <v>0</v>
      </c>
      <c r="L101" s="9">
        <f t="shared" si="20"/>
        <v>0</v>
      </c>
    </row>
    <row r="102" spans="1:13" ht="28.5" customHeight="1" x14ac:dyDescent="0.25">
      <c r="A102" s="16">
        <v>1</v>
      </c>
      <c r="B102" s="11" t="s">
        <v>68</v>
      </c>
      <c r="C102" s="7"/>
      <c r="D102" s="9"/>
      <c r="E102" s="10"/>
      <c r="F102" s="10"/>
      <c r="G102" s="10"/>
      <c r="H102" s="10"/>
      <c r="I102" s="10"/>
      <c r="J102" s="10"/>
      <c r="K102" s="9">
        <f t="shared" si="20"/>
        <v>0</v>
      </c>
      <c r="L102" s="9">
        <f t="shared" si="20"/>
        <v>0</v>
      </c>
    </row>
    <row r="103" spans="1:13" ht="17.25" customHeight="1" x14ac:dyDescent="0.25">
      <c r="A103" s="16" t="s">
        <v>69</v>
      </c>
      <c r="B103" s="11" t="s">
        <v>70</v>
      </c>
      <c r="C103" s="7" t="s">
        <v>12</v>
      </c>
      <c r="D103" s="15">
        <v>2</v>
      </c>
      <c r="E103" s="10"/>
      <c r="F103" s="10"/>
      <c r="G103" s="10"/>
      <c r="H103" s="10"/>
      <c r="I103" s="10"/>
      <c r="J103" s="10"/>
      <c r="K103" s="9">
        <f t="shared" si="20"/>
        <v>0</v>
      </c>
      <c r="L103" s="9">
        <f t="shared" si="20"/>
        <v>0</v>
      </c>
    </row>
    <row r="104" spans="1:13" ht="30" x14ac:dyDescent="0.25">
      <c r="A104" s="16">
        <v>2</v>
      </c>
      <c r="B104" s="11" t="s">
        <v>71</v>
      </c>
      <c r="C104" s="7" t="s">
        <v>12</v>
      </c>
      <c r="D104" s="15">
        <v>0.4</v>
      </c>
      <c r="E104" s="10"/>
      <c r="F104" s="10"/>
      <c r="G104" s="10"/>
      <c r="H104" s="10"/>
      <c r="I104" s="10"/>
      <c r="J104" s="10"/>
      <c r="K104" s="9">
        <f t="shared" si="20"/>
        <v>0</v>
      </c>
      <c r="L104" s="9">
        <f t="shared" si="20"/>
        <v>0</v>
      </c>
    </row>
    <row r="105" spans="1:13" ht="15.6" x14ac:dyDescent="0.25">
      <c r="A105" s="20"/>
      <c r="B105" s="25" t="s">
        <v>100</v>
      </c>
      <c r="C105" s="20"/>
      <c r="D105" s="20"/>
      <c r="E105" s="50">
        <f>E103+E104</f>
        <v>0</v>
      </c>
      <c r="F105" s="50">
        <f t="shared" ref="F105:J105" si="28">F103+F104</f>
        <v>0</v>
      </c>
      <c r="G105" s="50">
        <f t="shared" si="28"/>
        <v>0</v>
      </c>
      <c r="H105" s="50">
        <f t="shared" si="28"/>
        <v>0</v>
      </c>
      <c r="I105" s="50">
        <f t="shared" si="28"/>
        <v>0</v>
      </c>
      <c r="J105" s="50">
        <f t="shared" si="28"/>
        <v>0</v>
      </c>
      <c r="K105" s="56">
        <f t="shared" si="20"/>
        <v>0</v>
      </c>
      <c r="L105" s="56">
        <f t="shared" si="20"/>
        <v>0</v>
      </c>
    </row>
    <row r="106" spans="1:13" ht="15.6" x14ac:dyDescent="0.25">
      <c r="A106" s="42"/>
      <c r="B106" s="43" t="s">
        <v>72</v>
      </c>
      <c r="C106" s="42"/>
      <c r="D106" s="42"/>
      <c r="E106" s="54">
        <f t="shared" ref="E106:J106" si="29">E105+E100+E91+E88+E85+E77+E69+E58+E49+E40+E29+E19+E10</f>
        <v>368.2</v>
      </c>
      <c r="F106" s="54">
        <f t="shared" si="29"/>
        <v>66.004852</v>
      </c>
      <c r="G106" s="54">
        <f t="shared" si="29"/>
        <v>145.4</v>
      </c>
      <c r="H106" s="54">
        <f t="shared" si="29"/>
        <v>2.2532480000000001</v>
      </c>
      <c r="I106" s="54">
        <f t="shared" si="29"/>
        <v>47.6</v>
      </c>
      <c r="J106" s="54">
        <f t="shared" si="29"/>
        <v>1.097232</v>
      </c>
      <c r="K106" s="59">
        <f t="shared" si="20"/>
        <v>561.20000000000005</v>
      </c>
      <c r="L106" s="59">
        <f t="shared" si="20"/>
        <v>69.355332000000004</v>
      </c>
    </row>
    <row r="108" spans="1:13" ht="9.75" customHeight="1" x14ac:dyDescent="0.25"/>
    <row r="109" spans="1:13" x14ac:dyDescent="0.25">
      <c r="J109" s="226" t="s">
        <v>74</v>
      </c>
      <c r="K109" s="226"/>
      <c r="L109" s="226"/>
      <c r="M109" s="70"/>
    </row>
    <row r="110" spans="1:13" ht="16.5" customHeight="1" x14ac:dyDescent="0.25">
      <c r="D110" s="68"/>
      <c r="E110" s="68"/>
      <c r="F110" s="68"/>
      <c r="G110" s="68"/>
      <c r="H110" s="68"/>
      <c r="J110" s="226" t="s">
        <v>75</v>
      </c>
      <c r="K110" s="226"/>
      <c r="L110" s="226"/>
      <c r="M110" s="47"/>
    </row>
    <row r="111" spans="1:13" ht="15.6" x14ac:dyDescent="0.3">
      <c r="B111" s="44" t="s">
        <v>73</v>
      </c>
    </row>
    <row r="112" spans="1:13" ht="16.5" customHeight="1" x14ac:dyDescent="0.25">
      <c r="A112" s="1">
        <v>1</v>
      </c>
      <c r="B112" s="222" t="s">
        <v>91</v>
      </c>
      <c r="C112" s="222"/>
      <c r="D112" s="222"/>
      <c r="E112" s="222"/>
      <c r="F112" s="222"/>
      <c r="G112" s="222"/>
      <c r="H112" s="222"/>
      <c r="I112" s="222"/>
    </row>
    <row r="113" spans="1:12" x14ac:dyDescent="0.25">
      <c r="B113" s="1" t="s">
        <v>88</v>
      </c>
    </row>
    <row r="114" spans="1:12" ht="15.6" x14ac:dyDescent="0.3">
      <c r="B114" s="1" t="s">
        <v>89</v>
      </c>
      <c r="D114" s="69"/>
      <c r="E114" s="69"/>
      <c r="F114" s="69"/>
      <c r="G114" s="69"/>
      <c r="H114" s="69"/>
      <c r="I114" s="69"/>
      <c r="J114" s="69"/>
      <c r="K114" s="69"/>
      <c r="L114" s="69"/>
    </row>
    <row r="115" spans="1:12" x14ac:dyDescent="0.25">
      <c r="B115" s="1" t="s">
        <v>90</v>
      </c>
    </row>
    <row r="116" spans="1:12" ht="15.6" x14ac:dyDescent="0.3">
      <c r="A116" s="1">
        <v>2</v>
      </c>
      <c r="B116" s="223" t="s">
        <v>92</v>
      </c>
      <c r="C116" s="223"/>
      <c r="D116" s="223"/>
      <c r="E116" s="223"/>
      <c r="F116" s="223"/>
      <c r="G116" s="223"/>
      <c r="H116" s="223"/>
      <c r="I116" s="223"/>
      <c r="J116" s="223"/>
      <c r="K116" s="223"/>
      <c r="L116" s="223"/>
    </row>
    <row r="117" spans="1:12" ht="15.6" x14ac:dyDescent="0.3">
      <c r="B117" s="224" t="s">
        <v>96</v>
      </c>
      <c r="C117" s="224"/>
      <c r="D117" s="224"/>
      <c r="E117" s="224"/>
      <c r="F117" s="224"/>
      <c r="G117" s="224"/>
      <c r="H117" s="224"/>
      <c r="I117" s="224"/>
      <c r="J117" s="224"/>
      <c r="K117" s="224"/>
      <c r="L117" s="224"/>
    </row>
  </sheetData>
  <mergeCells count="18">
    <mergeCell ref="J110:L110"/>
    <mergeCell ref="B112:I112"/>
    <mergeCell ref="B116:L116"/>
    <mergeCell ref="B117:L117"/>
    <mergeCell ref="M4:M6"/>
    <mergeCell ref="E5:F5"/>
    <mergeCell ref="G5:H5"/>
    <mergeCell ref="I5:J5"/>
    <mergeCell ref="K5:L5"/>
    <mergeCell ref="J109:L109"/>
    <mergeCell ref="A1:L1"/>
    <mergeCell ref="A2:L2"/>
    <mergeCell ref="A3:L3"/>
    <mergeCell ref="A4:A6"/>
    <mergeCell ref="B4:B6"/>
    <mergeCell ref="C4:C6"/>
    <mergeCell ref="D4:D6"/>
    <mergeCell ref="E4:L4"/>
  </mergeCells>
  <pageMargins left="0.23622047244094491" right="0.11811023622047245" top="0.74803149606299213" bottom="0.74803149606299213" header="0.31496062992125984" footer="0.31496062992125984"/>
  <pageSetup paperSize="9" scale="81" orientation="portrait" verticalDpi="0" r:id="rId1"/>
  <rowBreaks count="2" manualBreakCount="2">
    <brk id="44" max="11" man="1"/>
    <brk id="85"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Z41"/>
  <sheetViews>
    <sheetView tabSelected="1" view="pageBreakPreview" zoomScale="70" zoomScaleNormal="70" zoomScaleSheetLayoutView="70" workbookViewId="0">
      <pane xSplit="4" ySplit="7" topLeftCell="IO33" activePane="bottomRight" state="frozen"/>
      <selection pane="topRight" activeCell="E1" sqref="E1"/>
      <selection pane="bottomLeft" activeCell="A8" sqref="A8"/>
      <selection pane="bottomRight" activeCell="JD22" sqref="JD22"/>
    </sheetView>
  </sheetViews>
  <sheetFormatPr defaultColWidth="9.109375" defaultRowHeight="15" x14ac:dyDescent="0.3"/>
  <cols>
    <col min="1" max="1" width="6.6640625" style="122" customWidth="1"/>
    <col min="2" max="2" width="38.109375" style="122" customWidth="1"/>
    <col min="3" max="3" width="6.44140625" style="122" customWidth="1"/>
    <col min="4" max="4" width="10.33203125" style="211" customWidth="1"/>
    <col min="5" max="11" width="9.88671875" style="122" customWidth="1"/>
    <col min="12" max="12" width="9.88671875" style="148" customWidth="1"/>
    <col min="13" max="20" width="10.109375" style="122" customWidth="1"/>
    <col min="21" max="42" width="9.88671875" style="122" customWidth="1"/>
    <col min="43" max="43" width="10" style="122" customWidth="1"/>
    <col min="44" max="44" width="11.21875" style="122" customWidth="1"/>
    <col min="45" max="242" width="9.88671875" style="122" customWidth="1"/>
    <col min="243" max="243" width="11.5546875" style="122" customWidth="1"/>
    <col min="244" max="244" width="9.88671875" style="122" customWidth="1"/>
    <col min="245" max="245" width="8.77734375" style="122" customWidth="1"/>
    <col min="246" max="246" width="9.88671875" style="122" customWidth="1"/>
    <col min="247" max="247" width="8.5546875" style="122" customWidth="1"/>
    <col min="248" max="248" width="9.88671875" style="122" customWidth="1"/>
    <col min="249" max="249" width="8" style="122" customWidth="1"/>
    <col min="250" max="252" width="9.88671875" style="122" customWidth="1"/>
    <col min="253" max="253" width="10.5546875" style="122" customWidth="1"/>
    <col min="254" max="254" width="11.44140625" style="122" customWidth="1"/>
    <col min="255" max="256" width="9.33203125" style="122" customWidth="1"/>
    <col min="257" max="257" width="8.33203125" style="122" customWidth="1"/>
    <col min="258" max="258" width="9.33203125" style="122" customWidth="1"/>
    <col min="259" max="259" width="9.44140625" style="122" customWidth="1"/>
    <col min="260" max="260" width="11.77734375" style="122" customWidth="1"/>
    <col min="261" max="16384" width="9.109375" style="122"/>
  </cols>
  <sheetData>
    <row r="1" spans="1:260" ht="23.4" customHeight="1" x14ac:dyDescent="0.3">
      <c r="A1" s="188"/>
      <c r="B1" s="189"/>
      <c r="C1" s="189"/>
      <c r="D1" s="199"/>
      <c r="E1" s="237"/>
      <c r="F1" s="237"/>
      <c r="G1" s="237"/>
      <c r="H1" s="237"/>
      <c r="I1" s="237"/>
      <c r="J1" s="237"/>
      <c r="K1" s="237"/>
      <c r="L1" s="237"/>
      <c r="M1" s="86"/>
      <c r="N1" s="86"/>
      <c r="O1" s="86"/>
      <c r="P1" s="86"/>
      <c r="Q1" s="86"/>
      <c r="R1" s="86"/>
      <c r="S1" s="86"/>
      <c r="T1" s="86"/>
      <c r="U1" s="86"/>
      <c r="V1" s="86"/>
      <c r="W1" s="86"/>
      <c r="X1" s="86"/>
      <c r="Y1" s="86"/>
      <c r="Z1" s="86"/>
      <c r="AA1" s="86"/>
      <c r="AB1" s="86"/>
    </row>
    <row r="2" spans="1:260" ht="26.25" customHeight="1" x14ac:dyDescent="0.3">
      <c r="A2" s="190"/>
      <c r="B2" s="190"/>
      <c r="C2" s="190"/>
      <c r="D2" s="200"/>
      <c r="E2" s="238" t="s">
        <v>158</v>
      </c>
      <c r="F2" s="238"/>
      <c r="G2" s="238"/>
      <c r="H2" s="238"/>
      <c r="I2" s="238"/>
      <c r="J2" s="238"/>
      <c r="K2" s="238"/>
      <c r="L2" s="238"/>
      <c r="M2" s="151"/>
      <c r="N2" s="151"/>
      <c r="O2" s="151"/>
      <c r="P2" s="151"/>
      <c r="Q2" s="151"/>
      <c r="R2" s="151"/>
      <c r="S2" s="151"/>
      <c r="T2" s="151"/>
      <c r="U2" s="149"/>
      <c r="V2" s="149"/>
      <c r="W2" s="149"/>
      <c r="X2" s="149"/>
      <c r="Y2" s="149"/>
      <c r="Z2" s="149"/>
      <c r="AA2" s="149"/>
      <c r="AB2" s="149"/>
    </row>
    <row r="3" spans="1:260" s="150" customFormat="1" ht="20.399999999999999" customHeight="1" x14ac:dyDescent="0.3">
      <c r="A3" s="218" t="s">
        <v>1</v>
      </c>
      <c r="B3" s="240" t="s">
        <v>2</v>
      </c>
      <c r="C3" s="218" t="s">
        <v>3</v>
      </c>
      <c r="D3" s="218" t="s">
        <v>105</v>
      </c>
      <c r="E3" s="234" t="s">
        <v>140</v>
      </c>
      <c r="F3" s="234"/>
      <c r="G3" s="234"/>
      <c r="H3" s="234"/>
      <c r="I3" s="234"/>
      <c r="J3" s="234"/>
      <c r="K3" s="234"/>
      <c r="L3" s="234"/>
      <c r="M3" s="234" t="s">
        <v>141</v>
      </c>
      <c r="N3" s="234"/>
      <c r="O3" s="234"/>
      <c r="P3" s="234"/>
      <c r="Q3" s="234"/>
      <c r="R3" s="234"/>
      <c r="S3" s="234"/>
      <c r="T3" s="234"/>
      <c r="U3" s="234" t="s">
        <v>116</v>
      </c>
      <c r="V3" s="234"/>
      <c r="W3" s="234"/>
      <c r="X3" s="234"/>
      <c r="Y3" s="234"/>
      <c r="Z3" s="234"/>
      <c r="AA3" s="234"/>
      <c r="AB3" s="234"/>
      <c r="AC3" s="234" t="s">
        <v>117</v>
      </c>
      <c r="AD3" s="234"/>
      <c r="AE3" s="234"/>
      <c r="AF3" s="234"/>
      <c r="AG3" s="234"/>
      <c r="AH3" s="234"/>
      <c r="AI3" s="234"/>
      <c r="AJ3" s="234"/>
      <c r="AK3" s="235" t="s">
        <v>118</v>
      </c>
      <c r="AL3" s="235"/>
      <c r="AM3" s="235"/>
      <c r="AN3" s="235"/>
      <c r="AO3" s="235"/>
      <c r="AP3" s="235"/>
      <c r="AQ3" s="235"/>
      <c r="AR3" s="236"/>
      <c r="AS3" s="234" t="s">
        <v>119</v>
      </c>
      <c r="AT3" s="234"/>
      <c r="AU3" s="234"/>
      <c r="AV3" s="234"/>
      <c r="AW3" s="234"/>
      <c r="AX3" s="234"/>
      <c r="AY3" s="234"/>
      <c r="AZ3" s="234"/>
      <c r="BA3" s="235" t="s">
        <v>120</v>
      </c>
      <c r="BB3" s="235"/>
      <c r="BC3" s="235"/>
      <c r="BD3" s="235"/>
      <c r="BE3" s="235"/>
      <c r="BF3" s="235"/>
      <c r="BG3" s="235"/>
      <c r="BH3" s="235"/>
      <c r="BI3" s="235" t="s">
        <v>121</v>
      </c>
      <c r="BJ3" s="235"/>
      <c r="BK3" s="235"/>
      <c r="BL3" s="235"/>
      <c r="BM3" s="235"/>
      <c r="BN3" s="235"/>
      <c r="BO3" s="235"/>
      <c r="BP3" s="235"/>
      <c r="BQ3" s="234" t="s">
        <v>122</v>
      </c>
      <c r="BR3" s="234"/>
      <c r="BS3" s="234"/>
      <c r="BT3" s="234"/>
      <c r="BU3" s="234"/>
      <c r="BV3" s="234"/>
      <c r="BW3" s="234"/>
      <c r="BX3" s="234"/>
      <c r="BY3" s="234" t="s">
        <v>123</v>
      </c>
      <c r="BZ3" s="234"/>
      <c r="CA3" s="234"/>
      <c r="CB3" s="234"/>
      <c r="CC3" s="234"/>
      <c r="CD3" s="234"/>
      <c r="CE3" s="234"/>
      <c r="CF3" s="234"/>
      <c r="CG3" s="235" t="s">
        <v>125</v>
      </c>
      <c r="CH3" s="235"/>
      <c r="CI3" s="235"/>
      <c r="CJ3" s="235"/>
      <c r="CK3" s="235"/>
      <c r="CL3" s="235"/>
      <c r="CM3" s="235"/>
      <c r="CN3" s="235"/>
      <c r="CO3" s="235" t="s">
        <v>126</v>
      </c>
      <c r="CP3" s="235"/>
      <c r="CQ3" s="235"/>
      <c r="CR3" s="235"/>
      <c r="CS3" s="235"/>
      <c r="CT3" s="235"/>
      <c r="CU3" s="235"/>
      <c r="CV3" s="235"/>
      <c r="CW3" s="234" t="s">
        <v>124</v>
      </c>
      <c r="CX3" s="234"/>
      <c r="CY3" s="234"/>
      <c r="CZ3" s="234"/>
      <c r="DA3" s="234"/>
      <c r="DB3" s="234"/>
      <c r="DC3" s="234"/>
      <c r="DD3" s="234"/>
      <c r="DE3" s="234" t="s">
        <v>127</v>
      </c>
      <c r="DF3" s="234"/>
      <c r="DG3" s="234"/>
      <c r="DH3" s="234"/>
      <c r="DI3" s="234"/>
      <c r="DJ3" s="234"/>
      <c r="DK3" s="234"/>
      <c r="DL3" s="234"/>
      <c r="DM3" s="234" t="s">
        <v>128</v>
      </c>
      <c r="DN3" s="234"/>
      <c r="DO3" s="234"/>
      <c r="DP3" s="234"/>
      <c r="DQ3" s="234"/>
      <c r="DR3" s="234"/>
      <c r="DS3" s="234"/>
      <c r="DT3" s="234"/>
      <c r="DU3" s="234" t="s">
        <v>145</v>
      </c>
      <c r="DV3" s="234"/>
      <c r="DW3" s="234"/>
      <c r="DX3" s="234"/>
      <c r="DY3" s="234"/>
      <c r="DZ3" s="234"/>
      <c r="EA3" s="234"/>
      <c r="EB3" s="234"/>
      <c r="EC3" s="234" t="s">
        <v>129</v>
      </c>
      <c r="ED3" s="234"/>
      <c r="EE3" s="234"/>
      <c r="EF3" s="234"/>
      <c r="EG3" s="234"/>
      <c r="EH3" s="234"/>
      <c r="EI3" s="234"/>
      <c r="EJ3" s="234"/>
      <c r="EK3" s="234" t="s">
        <v>144</v>
      </c>
      <c r="EL3" s="234"/>
      <c r="EM3" s="234"/>
      <c r="EN3" s="234"/>
      <c r="EO3" s="234"/>
      <c r="EP3" s="234"/>
      <c r="EQ3" s="234"/>
      <c r="ER3" s="234"/>
      <c r="ES3" s="234" t="s">
        <v>130</v>
      </c>
      <c r="ET3" s="234"/>
      <c r="EU3" s="234"/>
      <c r="EV3" s="234"/>
      <c r="EW3" s="234"/>
      <c r="EX3" s="234"/>
      <c r="EY3" s="234"/>
      <c r="EZ3" s="234"/>
      <c r="FA3" s="235" t="s">
        <v>131</v>
      </c>
      <c r="FB3" s="235"/>
      <c r="FC3" s="235"/>
      <c r="FD3" s="235"/>
      <c r="FE3" s="235"/>
      <c r="FF3" s="235"/>
      <c r="FG3" s="235"/>
      <c r="FH3" s="235"/>
      <c r="FI3" s="235" t="s">
        <v>132</v>
      </c>
      <c r="FJ3" s="235"/>
      <c r="FK3" s="235"/>
      <c r="FL3" s="235"/>
      <c r="FM3" s="235"/>
      <c r="FN3" s="235"/>
      <c r="FO3" s="235"/>
      <c r="FP3" s="235"/>
      <c r="FQ3" s="235" t="s">
        <v>133</v>
      </c>
      <c r="FR3" s="235"/>
      <c r="FS3" s="235"/>
      <c r="FT3" s="235"/>
      <c r="FU3" s="235"/>
      <c r="FV3" s="235"/>
      <c r="FW3" s="235"/>
      <c r="FX3" s="235"/>
      <c r="FY3" s="235" t="s">
        <v>134</v>
      </c>
      <c r="FZ3" s="235"/>
      <c r="GA3" s="235"/>
      <c r="GB3" s="235"/>
      <c r="GC3" s="235"/>
      <c r="GD3" s="235"/>
      <c r="GE3" s="235"/>
      <c r="GF3" s="235"/>
      <c r="GG3" s="235" t="s">
        <v>152</v>
      </c>
      <c r="GH3" s="235"/>
      <c r="GI3" s="235"/>
      <c r="GJ3" s="235"/>
      <c r="GK3" s="235"/>
      <c r="GL3" s="235"/>
      <c r="GM3" s="235"/>
      <c r="GN3" s="235"/>
      <c r="GO3" s="234" t="s">
        <v>135</v>
      </c>
      <c r="GP3" s="234"/>
      <c r="GQ3" s="234"/>
      <c r="GR3" s="234"/>
      <c r="GS3" s="234"/>
      <c r="GT3" s="234"/>
      <c r="GU3" s="234"/>
      <c r="GV3" s="234"/>
      <c r="GW3" s="235" t="s">
        <v>136</v>
      </c>
      <c r="GX3" s="235"/>
      <c r="GY3" s="235"/>
      <c r="GZ3" s="235"/>
      <c r="HA3" s="235"/>
      <c r="HB3" s="235"/>
      <c r="HC3" s="235"/>
      <c r="HD3" s="235"/>
      <c r="HE3" s="235" t="s">
        <v>137</v>
      </c>
      <c r="HF3" s="235"/>
      <c r="HG3" s="235"/>
      <c r="HH3" s="235"/>
      <c r="HI3" s="235"/>
      <c r="HJ3" s="235"/>
      <c r="HK3" s="235"/>
      <c r="HL3" s="235"/>
      <c r="HM3" s="235" t="s">
        <v>138</v>
      </c>
      <c r="HN3" s="235"/>
      <c r="HO3" s="235"/>
      <c r="HP3" s="235"/>
      <c r="HQ3" s="235"/>
      <c r="HR3" s="235"/>
      <c r="HS3" s="235"/>
      <c r="HT3" s="235"/>
      <c r="HU3" s="235" t="s">
        <v>139</v>
      </c>
      <c r="HV3" s="235"/>
      <c r="HW3" s="235"/>
      <c r="HX3" s="235"/>
      <c r="HY3" s="235"/>
      <c r="HZ3" s="235"/>
      <c r="IA3" s="235"/>
      <c r="IB3" s="236"/>
      <c r="IC3" s="234" t="s">
        <v>142</v>
      </c>
      <c r="ID3" s="234"/>
      <c r="IE3" s="234"/>
      <c r="IF3" s="234"/>
      <c r="IG3" s="234"/>
      <c r="IH3" s="234"/>
      <c r="II3" s="234"/>
      <c r="IJ3" s="234"/>
      <c r="IK3" s="234" t="s">
        <v>146</v>
      </c>
      <c r="IL3" s="234"/>
      <c r="IM3" s="234"/>
      <c r="IN3" s="234"/>
      <c r="IO3" s="234"/>
      <c r="IP3" s="234"/>
      <c r="IQ3" s="234"/>
      <c r="IR3" s="234"/>
      <c r="IS3" s="234" t="s">
        <v>143</v>
      </c>
      <c r="IT3" s="234"/>
      <c r="IU3" s="234"/>
      <c r="IV3" s="234"/>
      <c r="IW3" s="234"/>
      <c r="IX3" s="234"/>
      <c r="IY3" s="234"/>
      <c r="IZ3" s="234"/>
    </row>
    <row r="4" spans="1:260" s="152" customFormat="1" ht="34.200000000000003" customHeight="1" x14ac:dyDescent="0.3">
      <c r="A4" s="219"/>
      <c r="B4" s="241"/>
      <c r="C4" s="219"/>
      <c r="D4" s="219"/>
      <c r="E4" s="230" t="s">
        <v>172</v>
      </c>
      <c r="F4" s="230"/>
      <c r="G4" s="230"/>
      <c r="H4" s="230"/>
      <c r="I4" s="230"/>
      <c r="J4" s="230"/>
      <c r="K4" s="230"/>
      <c r="L4" s="230"/>
      <c r="M4" s="230" t="s">
        <v>172</v>
      </c>
      <c r="N4" s="230"/>
      <c r="O4" s="230"/>
      <c r="P4" s="230"/>
      <c r="Q4" s="230"/>
      <c r="R4" s="230"/>
      <c r="S4" s="230"/>
      <c r="T4" s="230"/>
      <c r="U4" s="230" t="s">
        <v>172</v>
      </c>
      <c r="V4" s="230"/>
      <c r="W4" s="230"/>
      <c r="X4" s="230"/>
      <c r="Y4" s="230"/>
      <c r="Z4" s="230"/>
      <c r="AA4" s="230"/>
      <c r="AB4" s="230"/>
      <c r="AC4" s="230" t="s">
        <v>172</v>
      </c>
      <c r="AD4" s="230"/>
      <c r="AE4" s="230"/>
      <c r="AF4" s="230"/>
      <c r="AG4" s="230"/>
      <c r="AH4" s="230"/>
      <c r="AI4" s="230"/>
      <c r="AJ4" s="230"/>
      <c r="AK4" s="230" t="s">
        <v>172</v>
      </c>
      <c r="AL4" s="230"/>
      <c r="AM4" s="230"/>
      <c r="AN4" s="230"/>
      <c r="AO4" s="230"/>
      <c r="AP4" s="230"/>
      <c r="AQ4" s="230"/>
      <c r="AR4" s="230"/>
      <c r="AS4" s="230" t="s">
        <v>172</v>
      </c>
      <c r="AT4" s="230"/>
      <c r="AU4" s="230"/>
      <c r="AV4" s="230"/>
      <c r="AW4" s="230"/>
      <c r="AX4" s="230"/>
      <c r="AY4" s="230"/>
      <c r="AZ4" s="230"/>
      <c r="BA4" s="230" t="s">
        <v>172</v>
      </c>
      <c r="BB4" s="230"/>
      <c r="BC4" s="230"/>
      <c r="BD4" s="230"/>
      <c r="BE4" s="230"/>
      <c r="BF4" s="230"/>
      <c r="BG4" s="230"/>
      <c r="BH4" s="230"/>
      <c r="BI4" s="230" t="s">
        <v>172</v>
      </c>
      <c r="BJ4" s="230"/>
      <c r="BK4" s="230"/>
      <c r="BL4" s="230"/>
      <c r="BM4" s="230"/>
      <c r="BN4" s="230"/>
      <c r="BO4" s="230"/>
      <c r="BP4" s="230"/>
      <c r="BQ4" s="230" t="s">
        <v>172</v>
      </c>
      <c r="BR4" s="230"/>
      <c r="BS4" s="230"/>
      <c r="BT4" s="230"/>
      <c r="BU4" s="230"/>
      <c r="BV4" s="230"/>
      <c r="BW4" s="230"/>
      <c r="BX4" s="230"/>
      <c r="BY4" s="230" t="s">
        <v>172</v>
      </c>
      <c r="BZ4" s="230"/>
      <c r="CA4" s="230"/>
      <c r="CB4" s="230"/>
      <c r="CC4" s="230"/>
      <c r="CD4" s="230"/>
      <c r="CE4" s="230"/>
      <c r="CF4" s="230"/>
      <c r="CG4" s="230" t="s">
        <v>172</v>
      </c>
      <c r="CH4" s="230"/>
      <c r="CI4" s="230"/>
      <c r="CJ4" s="230"/>
      <c r="CK4" s="230"/>
      <c r="CL4" s="230"/>
      <c r="CM4" s="230"/>
      <c r="CN4" s="230"/>
      <c r="CO4" s="230" t="s">
        <v>172</v>
      </c>
      <c r="CP4" s="230"/>
      <c r="CQ4" s="230"/>
      <c r="CR4" s="230"/>
      <c r="CS4" s="230"/>
      <c r="CT4" s="230"/>
      <c r="CU4" s="230"/>
      <c r="CV4" s="230"/>
      <c r="CW4" s="230" t="s">
        <v>172</v>
      </c>
      <c r="CX4" s="230"/>
      <c r="CY4" s="230"/>
      <c r="CZ4" s="230"/>
      <c r="DA4" s="230"/>
      <c r="DB4" s="230"/>
      <c r="DC4" s="230"/>
      <c r="DD4" s="230"/>
      <c r="DE4" s="230" t="s">
        <v>172</v>
      </c>
      <c r="DF4" s="230"/>
      <c r="DG4" s="230"/>
      <c r="DH4" s="230"/>
      <c r="DI4" s="230"/>
      <c r="DJ4" s="230"/>
      <c r="DK4" s="230"/>
      <c r="DL4" s="230"/>
      <c r="DM4" s="230" t="s">
        <v>172</v>
      </c>
      <c r="DN4" s="230"/>
      <c r="DO4" s="230"/>
      <c r="DP4" s="230"/>
      <c r="DQ4" s="230"/>
      <c r="DR4" s="230"/>
      <c r="DS4" s="230"/>
      <c r="DT4" s="230"/>
      <c r="DU4" s="230" t="s">
        <v>172</v>
      </c>
      <c r="DV4" s="230"/>
      <c r="DW4" s="230"/>
      <c r="DX4" s="230"/>
      <c r="DY4" s="230"/>
      <c r="DZ4" s="230"/>
      <c r="EA4" s="230"/>
      <c r="EB4" s="230"/>
      <c r="EC4" s="230" t="s">
        <v>172</v>
      </c>
      <c r="ED4" s="230"/>
      <c r="EE4" s="230"/>
      <c r="EF4" s="230"/>
      <c r="EG4" s="230"/>
      <c r="EH4" s="230"/>
      <c r="EI4" s="230"/>
      <c r="EJ4" s="230"/>
      <c r="EK4" s="230" t="s">
        <v>172</v>
      </c>
      <c r="EL4" s="230"/>
      <c r="EM4" s="230"/>
      <c r="EN4" s="230"/>
      <c r="EO4" s="230"/>
      <c r="EP4" s="230"/>
      <c r="EQ4" s="230"/>
      <c r="ER4" s="230"/>
      <c r="ES4" s="230" t="s">
        <v>172</v>
      </c>
      <c r="ET4" s="230"/>
      <c r="EU4" s="230"/>
      <c r="EV4" s="230"/>
      <c r="EW4" s="230"/>
      <c r="EX4" s="230"/>
      <c r="EY4" s="230"/>
      <c r="EZ4" s="230"/>
      <c r="FA4" s="230" t="s">
        <v>172</v>
      </c>
      <c r="FB4" s="230"/>
      <c r="FC4" s="230"/>
      <c r="FD4" s="230"/>
      <c r="FE4" s="230"/>
      <c r="FF4" s="230"/>
      <c r="FG4" s="230"/>
      <c r="FH4" s="230"/>
      <c r="FI4" s="230" t="s">
        <v>172</v>
      </c>
      <c r="FJ4" s="230"/>
      <c r="FK4" s="230"/>
      <c r="FL4" s="230"/>
      <c r="FM4" s="230"/>
      <c r="FN4" s="230"/>
      <c r="FO4" s="230"/>
      <c r="FP4" s="230"/>
      <c r="FQ4" s="230" t="s">
        <v>172</v>
      </c>
      <c r="FR4" s="230"/>
      <c r="FS4" s="230"/>
      <c r="FT4" s="230"/>
      <c r="FU4" s="230"/>
      <c r="FV4" s="230"/>
      <c r="FW4" s="230"/>
      <c r="FX4" s="230"/>
      <c r="FY4" s="230" t="s">
        <v>172</v>
      </c>
      <c r="FZ4" s="230"/>
      <c r="GA4" s="230"/>
      <c r="GB4" s="230"/>
      <c r="GC4" s="230"/>
      <c r="GD4" s="230"/>
      <c r="GE4" s="230"/>
      <c r="GF4" s="230"/>
      <c r="GG4" s="230" t="s">
        <v>172</v>
      </c>
      <c r="GH4" s="230"/>
      <c r="GI4" s="230"/>
      <c r="GJ4" s="230"/>
      <c r="GK4" s="230"/>
      <c r="GL4" s="230"/>
      <c r="GM4" s="230"/>
      <c r="GN4" s="230"/>
      <c r="GO4" s="230" t="s">
        <v>172</v>
      </c>
      <c r="GP4" s="230"/>
      <c r="GQ4" s="230"/>
      <c r="GR4" s="230"/>
      <c r="GS4" s="230"/>
      <c r="GT4" s="230"/>
      <c r="GU4" s="230"/>
      <c r="GV4" s="230"/>
      <c r="GW4" s="230" t="s">
        <v>172</v>
      </c>
      <c r="GX4" s="230"/>
      <c r="GY4" s="230"/>
      <c r="GZ4" s="230"/>
      <c r="HA4" s="230"/>
      <c r="HB4" s="230"/>
      <c r="HC4" s="230"/>
      <c r="HD4" s="230"/>
      <c r="HE4" s="230" t="s">
        <v>172</v>
      </c>
      <c r="HF4" s="230"/>
      <c r="HG4" s="230"/>
      <c r="HH4" s="230"/>
      <c r="HI4" s="230"/>
      <c r="HJ4" s="230"/>
      <c r="HK4" s="230"/>
      <c r="HL4" s="230"/>
      <c r="HM4" s="230" t="s">
        <v>172</v>
      </c>
      <c r="HN4" s="230"/>
      <c r="HO4" s="230"/>
      <c r="HP4" s="230"/>
      <c r="HQ4" s="230"/>
      <c r="HR4" s="230"/>
      <c r="HS4" s="230"/>
      <c r="HT4" s="230"/>
      <c r="HU4" s="230" t="s">
        <v>172</v>
      </c>
      <c r="HV4" s="230"/>
      <c r="HW4" s="230"/>
      <c r="HX4" s="230"/>
      <c r="HY4" s="230"/>
      <c r="HZ4" s="230"/>
      <c r="IA4" s="230"/>
      <c r="IB4" s="230"/>
      <c r="IC4" s="230" t="s">
        <v>172</v>
      </c>
      <c r="ID4" s="230"/>
      <c r="IE4" s="230"/>
      <c r="IF4" s="230"/>
      <c r="IG4" s="230"/>
      <c r="IH4" s="230"/>
      <c r="II4" s="230"/>
      <c r="IJ4" s="230"/>
      <c r="IK4" s="230" t="s">
        <v>172</v>
      </c>
      <c r="IL4" s="230"/>
      <c r="IM4" s="230"/>
      <c r="IN4" s="230"/>
      <c r="IO4" s="230"/>
      <c r="IP4" s="230"/>
      <c r="IQ4" s="230"/>
      <c r="IR4" s="230"/>
      <c r="IS4" s="230" t="s">
        <v>172</v>
      </c>
      <c r="IT4" s="230"/>
      <c r="IU4" s="230"/>
      <c r="IV4" s="230"/>
      <c r="IW4" s="230"/>
      <c r="IX4" s="230"/>
      <c r="IY4" s="230"/>
      <c r="IZ4" s="230"/>
    </row>
    <row r="5" spans="1:260" s="152" customFormat="1" ht="19.2" customHeight="1" x14ac:dyDescent="0.3">
      <c r="A5" s="219"/>
      <c r="B5" s="241"/>
      <c r="C5" s="219"/>
      <c r="D5" s="219"/>
      <c r="E5" s="230" t="s">
        <v>4</v>
      </c>
      <c r="F5" s="230"/>
      <c r="G5" s="230" t="s">
        <v>5</v>
      </c>
      <c r="H5" s="230"/>
      <c r="I5" s="230" t="s">
        <v>6</v>
      </c>
      <c r="J5" s="230"/>
      <c r="K5" s="230" t="s">
        <v>7</v>
      </c>
      <c r="L5" s="230"/>
      <c r="M5" s="230" t="s">
        <v>4</v>
      </c>
      <c r="N5" s="230"/>
      <c r="O5" s="230" t="s">
        <v>5</v>
      </c>
      <c r="P5" s="230"/>
      <c r="Q5" s="230" t="s">
        <v>6</v>
      </c>
      <c r="R5" s="230"/>
      <c r="S5" s="230" t="s">
        <v>7</v>
      </c>
      <c r="T5" s="230"/>
      <c r="U5" s="230" t="s">
        <v>4</v>
      </c>
      <c r="V5" s="230"/>
      <c r="W5" s="230" t="s">
        <v>5</v>
      </c>
      <c r="X5" s="230"/>
      <c r="Y5" s="230" t="s">
        <v>6</v>
      </c>
      <c r="Z5" s="230"/>
      <c r="AA5" s="230" t="s">
        <v>7</v>
      </c>
      <c r="AB5" s="230"/>
      <c r="AC5" s="230" t="s">
        <v>4</v>
      </c>
      <c r="AD5" s="230"/>
      <c r="AE5" s="230" t="s">
        <v>5</v>
      </c>
      <c r="AF5" s="230"/>
      <c r="AG5" s="230" t="s">
        <v>6</v>
      </c>
      <c r="AH5" s="230"/>
      <c r="AI5" s="230" t="s">
        <v>7</v>
      </c>
      <c r="AJ5" s="230"/>
      <c r="AK5" s="230" t="s">
        <v>4</v>
      </c>
      <c r="AL5" s="230"/>
      <c r="AM5" s="230" t="s">
        <v>5</v>
      </c>
      <c r="AN5" s="230"/>
      <c r="AO5" s="230" t="s">
        <v>6</v>
      </c>
      <c r="AP5" s="230"/>
      <c r="AQ5" s="230" t="s">
        <v>7</v>
      </c>
      <c r="AR5" s="230"/>
      <c r="AS5" s="230" t="s">
        <v>4</v>
      </c>
      <c r="AT5" s="230"/>
      <c r="AU5" s="230" t="s">
        <v>5</v>
      </c>
      <c r="AV5" s="230"/>
      <c r="AW5" s="230" t="s">
        <v>6</v>
      </c>
      <c r="AX5" s="230"/>
      <c r="AY5" s="230" t="s">
        <v>7</v>
      </c>
      <c r="AZ5" s="230"/>
      <c r="BA5" s="230" t="s">
        <v>4</v>
      </c>
      <c r="BB5" s="230"/>
      <c r="BC5" s="230" t="s">
        <v>5</v>
      </c>
      <c r="BD5" s="230"/>
      <c r="BE5" s="230" t="s">
        <v>6</v>
      </c>
      <c r="BF5" s="230"/>
      <c r="BG5" s="230" t="s">
        <v>7</v>
      </c>
      <c r="BH5" s="230"/>
      <c r="BI5" s="230" t="s">
        <v>4</v>
      </c>
      <c r="BJ5" s="230"/>
      <c r="BK5" s="230" t="s">
        <v>5</v>
      </c>
      <c r="BL5" s="230"/>
      <c r="BM5" s="230" t="s">
        <v>6</v>
      </c>
      <c r="BN5" s="230"/>
      <c r="BO5" s="230" t="s">
        <v>7</v>
      </c>
      <c r="BP5" s="231"/>
      <c r="BQ5" s="230" t="s">
        <v>4</v>
      </c>
      <c r="BR5" s="230"/>
      <c r="BS5" s="230" t="s">
        <v>5</v>
      </c>
      <c r="BT5" s="230"/>
      <c r="BU5" s="230" t="s">
        <v>6</v>
      </c>
      <c r="BV5" s="230"/>
      <c r="BW5" s="230" t="s">
        <v>7</v>
      </c>
      <c r="BX5" s="230"/>
      <c r="BY5" s="230" t="s">
        <v>4</v>
      </c>
      <c r="BZ5" s="230"/>
      <c r="CA5" s="230" t="s">
        <v>5</v>
      </c>
      <c r="CB5" s="230"/>
      <c r="CC5" s="230" t="s">
        <v>6</v>
      </c>
      <c r="CD5" s="230"/>
      <c r="CE5" s="230" t="s">
        <v>7</v>
      </c>
      <c r="CF5" s="230"/>
      <c r="CG5" s="230" t="s">
        <v>4</v>
      </c>
      <c r="CH5" s="230"/>
      <c r="CI5" s="230" t="s">
        <v>5</v>
      </c>
      <c r="CJ5" s="230"/>
      <c r="CK5" s="230" t="s">
        <v>6</v>
      </c>
      <c r="CL5" s="230"/>
      <c r="CM5" s="230" t="s">
        <v>7</v>
      </c>
      <c r="CN5" s="230"/>
      <c r="CO5" s="230" t="s">
        <v>4</v>
      </c>
      <c r="CP5" s="230"/>
      <c r="CQ5" s="230" t="s">
        <v>5</v>
      </c>
      <c r="CR5" s="230"/>
      <c r="CS5" s="230" t="s">
        <v>6</v>
      </c>
      <c r="CT5" s="230"/>
      <c r="CU5" s="230" t="s">
        <v>7</v>
      </c>
      <c r="CV5" s="231"/>
      <c r="CW5" s="230" t="s">
        <v>4</v>
      </c>
      <c r="CX5" s="230"/>
      <c r="CY5" s="230" t="s">
        <v>5</v>
      </c>
      <c r="CZ5" s="230"/>
      <c r="DA5" s="230" t="s">
        <v>6</v>
      </c>
      <c r="DB5" s="230"/>
      <c r="DC5" s="230" t="s">
        <v>7</v>
      </c>
      <c r="DD5" s="230"/>
      <c r="DE5" s="230" t="s">
        <v>4</v>
      </c>
      <c r="DF5" s="230"/>
      <c r="DG5" s="230" t="s">
        <v>5</v>
      </c>
      <c r="DH5" s="230"/>
      <c r="DI5" s="230" t="s">
        <v>6</v>
      </c>
      <c r="DJ5" s="230"/>
      <c r="DK5" s="230" t="s">
        <v>7</v>
      </c>
      <c r="DL5" s="230"/>
      <c r="DM5" s="230" t="s">
        <v>4</v>
      </c>
      <c r="DN5" s="230"/>
      <c r="DO5" s="230" t="s">
        <v>5</v>
      </c>
      <c r="DP5" s="230"/>
      <c r="DQ5" s="230" t="s">
        <v>6</v>
      </c>
      <c r="DR5" s="230"/>
      <c r="DS5" s="230" t="s">
        <v>7</v>
      </c>
      <c r="DT5" s="230"/>
      <c r="DU5" s="230" t="s">
        <v>4</v>
      </c>
      <c r="DV5" s="230"/>
      <c r="DW5" s="230" t="s">
        <v>5</v>
      </c>
      <c r="DX5" s="230"/>
      <c r="DY5" s="230" t="s">
        <v>6</v>
      </c>
      <c r="DZ5" s="230"/>
      <c r="EA5" s="230" t="s">
        <v>7</v>
      </c>
      <c r="EB5" s="230"/>
      <c r="EC5" s="230" t="s">
        <v>4</v>
      </c>
      <c r="ED5" s="230"/>
      <c r="EE5" s="230" t="s">
        <v>5</v>
      </c>
      <c r="EF5" s="230"/>
      <c r="EG5" s="230" t="s">
        <v>6</v>
      </c>
      <c r="EH5" s="230"/>
      <c r="EI5" s="230" t="s">
        <v>7</v>
      </c>
      <c r="EJ5" s="230"/>
      <c r="EK5" s="230" t="s">
        <v>4</v>
      </c>
      <c r="EL5" s="230"/>
      <c r="EM5" s="230" t="s">
        <v>5</v>
      </c>
      <c r="EN5" s="230"/>
      <c r="EO5" s="230" t="s">
        <v>6</v>
      </c>
      <c r="EP5" s="230"/>
      <c r="EQ5" s="230" t="s">
        <v>7</v>
      </c>
      <c r="ER5" s="230"/>
      <c r="ES5" s="230" t="s">
        <v>4</v>
      </c>
      <c r="ET5" s="230"/>
      <c r="EU5" s="230" t="s">
        <v>5</v>
      </c>
      <c r="EV5" s="230"/>
      <c r="EW5" s="230" t="s">
        <v>6</v>
      </c>
      <c r="EX5" s="230"/>
      <c r="EY5" s="230" t="s">
        <v>7</v>
      </c>
      <c r="EZ5" s="230"/>
      <c r="FA5" s="230" t="s">
        <v>4</v>
      </c>
      <c r="FB5" s="230"/>
      <c r="FC5" s="230" t="s">
        <v>5</v>
      </c>
      <c r="FD5" s="230"/>
      <c r="FE5" s="230" t="s">
        <v>6</v>
      </c>
      <c r="FF5" s="230"/>
      <c r="FG5" s="230" t="s">
        <v>7</v>
      </c>
      <c r="FH5" s="230"/>
      <c r="FI5" s="230" t="s">
        <v>4</v>
      </c>
      <c r="FJ5" s="230"/>
      <c r="FK5" s="230" t="s">
        <v>5</v>
      </c>
      <c r="FL5" s="230"/>
      <c r="FM5" s="230" t="s">
        <v>6</v>
      </c>
      <c r="FN5" s="230"/>
      <c r="FO5" s="230" t="s">
        <v>7</v>
      </c>
      <c r="FP5" s="230"/>
      <c r="FQ5" s="230" t="s">
        <v>4</v>
      </c>
      <c r="FR5" s="230"/>
      <c r="FS5" s="230" t="s">
        <v>5</v>
      </c>
      <c r="FT5" s="230"/>
      <c r="FU5" s="230" t="s">
        <v>6</v>
      </c>
      <c r="FV5" s="230"/>
      <c r="FW5" s="230" t="s">
        <v>7</v>
      </c>
      <c r="FX5" s="233"/>
      <c r="FY5" s="230" t="s">
        <v>4</v>
      </c>
      <c r="FZ5" s="230"/>
      <c r="GA5" s="230" t="s">
        <v>5</v>
      </c>
      <c r="GB5" s="230"/>
      <c r="GC5" s="230" t="s">
        <v>6</v>
      </c>
      <c r="GD5" s="230"/>
      <c r="GE5" s="230" t="s">
        <v>7</v>
      </c>
      <c r="GF5" s="230"/>
      <c r="GG5" s="230" t="s">
        <v>4</v>
      </c>
      <c r="GH5" s="230"/>
      <c r="GI5" s="230" t="s">
        <v>5</v>
      </c>
      <c r="GJ5" s="230"/>
      <c r="GK5" s="230" t="s">
        <v>6</v>
      </c>
      <c r="GL5" s="230"/>
      <c r="GM5" s="230" t="s">
        <v>7</v>
      </c>
      <c r="GN5" s="230"/>
      <c r="GO5" s="230" t="s">
        <v>4</v>
      </c>
      <c r="GP5" s="230"/>
      <c r="GQ5" s="230" t="s">
        <v>5</v>
      </c>
      <c r="GR5" s="230"/>
      <c r="GS5" s="230" t="s">
        <v>6</v>
      </c>
      <c r="GT5" s="230"/>
      <c r="GU5" s="230" t="s">
        <v>7</v>
      </c>
      <c r="GV5" s="230"/>
      <c r="GW5" s="230" t="s">
        <v>4</v>
      </c>
      <c r="GX5" s="230"/>
      <c r="GY5" s="230" t="s">
        <v>5</v>
      </c>
      <c r="GZ5" s="230"/>
      <c r="HA5" s="230" t="s">
        <v>6</v>
      </c>
      <c r="HB5" s="230"/>
      <c r="HC5" s="230" t="s">
        <v>7</v>
      </c>
      <c r="HD5" s="230"/>
      <c r="HE5" s="230" t="s">
        <v>4</v>
      </c>
      <c r="HF5" s="230"/>
      <c r="HG5" s="230" t="s">
        <v>5</v>
      </c>
      <c r="HH5" s="230"/>
      <c r="HI5" s="230" t="s">
        <v>6</v>
      </c>
      <c r="HJ5" s="230"/>
      <c r="HK5" s="230" t="s">
        <v>7</v>
      </c>
      <c r="HL5" s="230"/>
      <c r="HM5" s="230" t="s">
        <v>4</v>
      </c>
      <c r="HN5" s="230"/>
      <c r="HO5" s="230" t="s">
        <v>5</v>
      </c>
      <c r="HP5" s="230"/>
      <c r="HQ5" s="230" t="s">
        <v>6</v>
      </c>
      <c r="HR5" s="230"/>
      <c r="HS5" s="230" t="s">
        <v>7</v>
      </c>
      <c r="HT5" s="230"/>
      <c r="HU5" s="231" t="s">
        <v>4</v>
      </c>
      <c r="HV5" s="232"/>
      <c r="HW5" s="231" t="s">
        <v>5</v>
      </c>
      <c r="HX5" s="232"/>
      <c r="HY5" s="231" t="s">
        <v>6</v>
      </c>
      <c r="HZ5" s="232"/>
      <c r="IA5" s="231" t="s">
        <v>7</v>
      </c>
      <c r="IB5" s="232"/>
      <c r="IC5" s="230" t="s">
        <v>4</v>
      </c>
      <c r="ID5" s="230"/>
      <c r="IE5" s="230" t="s">
        <v>5</v>
      </c>
      <c r="IF5" s="230"/>
      <c r="IG5" s="230" t="s">
        <v>6</v>
      </c>
      <c r="IH5" s="230"/>
      <c r="II5" s="230" t="s">
        <v>7</v>
      </c>
      <c r="IJ5" s="230"/>
      <c r="IK5" s="230" t="s">
        <v>4</v>
      </c>
      <c r="IL5" s="230"/>
      <c r="IM5" s="230" t="s">
        <v>5</v>
      </c>
      <c r="IN5" s="230"/>
      <c r="IO5" s="230" t="s">
        <v>6</v>
      </c>
      <c r="IP5" s="230"/>
      <c r="IQ5" s="230" t="s">
        <v>7</v>
      </c>
      <c r="IR5" s="230"/>
      <c r="IS5" s="230" t="s">
        <v>4</v>
      </c>
      <c r="IT5" s="230"/>
      <c r="IU5" s="230" t="s">
        <v>5</v>
      </c>
      <c r="IV5" s="230"/>
      <c r="IW5" s="230" t="s">
        <v>6</v>
      </c>
      <c r="IX5" s="230"/>
      <c r="IY5" s="230" t="s">
        <v>7</v>
      </c>
      <c r="IZ5" s="230"/>
    </row>
    <row r="6" spans="1:260" ht="22.8" customHeight="1" x14ac:dyDescent="0.3">
      <c r="A6" s="239"/>
      <c r="B6" s="242"/>
      <c r="C6" s="239"/>
      <c r="D6" s="239"/>
      <c r="E6" s="212" t="s">
        <v>8</v>
      </c>
      <c r="F6" s="212" t="s">
        <v>9</v>
      </c>
      <c r="G6" s="212" t="s">
        <v>8</v>
      </c>
      <c r="H6" s="212" t="s">
        <v>9</v>
      </c>
      <c r="I6" s="212" t="s">
        <v>8</v>
      </c>
      <c r="J6" s="212" t="s">
        <v>9</v>
      </c>
      <c r="K6" s="212" t="s">
        <v>8</v>
      </c>
      <c r="L6" s="89" t="s">
        <v>9</v>
      </c>
      <c r="M6" s="212" t="s">
        <v>8</v>
      </c>
      <c r="N6" s="212" t="s">
        <v>9</v>
      </c>
      <c r="O6" s="212" t="s">
        <v>8</v>
      </c>
      <c r="P6" s="212" t="s">
        <v>9</v>
      </c>
      <c r="Q6" s="212" t="s">
        <v>8</v>
      </c>
      <c r="R6" s="212" t="s">
        <v>9</v>
      </c>
      <c r="S6" s="212" t="s">
        <v>8</v>
      </c>
      <c r="T6" s="212" t="s">
        <v>9</v>
      </c>
      <c r="U6" s="212" t="s">
        <v>8</v>
      </c>
      <c r="V6" s="212" t="s">
        <v>9</v>
      </c>
      <c r="W6" s="212" t="s">
        <v>8</v>
      </c>
      <c r="X6" s="212" t="s">
        <v>9</v>
      </c>
      <c r="Y6" s="212" t="s">
        <v>8</v>
      </c>
      <c r="Z6" s="212" t="s">
        <v>9</v>
      </c>
      <c r="AA6" s="212" t="s">
        <v>8</v>
      </c>
      <c r="AB6" s="212" t="s">
        <v>9</v>
      </c>
      <c r="AC6" s="212" t="s">
        <v>8</v>
      </c>
      <c r="AD6" s="212" t="s">
        <v>9</v>
      </c>
      <c r="AE6" s="212" t="s">
        <v>8</v>
      </c>
      <c r="AF6" s="212" t="s">
        <v>9</v>
      </c>
      <c r="AG6" s="212" t="s">
        <v>8</v>
      </c>
      <c r="AH6" s="212" t="s">
        <v>9</v>
      </c>
      <c r="AI6" s="212" t="s">
        <v>8</v>
      </c>
      <c r="AJ6" s="212" t="s">
        <v>9</v>
      </c>
      <c r="AK6" s="212" t="s">
        <v>8</v>
      </c>
      <c r="AL6" s="212" t="s">
        <v>9</v>
      </c>
      <c r="AM6" s="212" t="s">
        <v>8</v>
      </c>
      <c r="AN6" s="212" t="s">
        <v>9</v>
      </c>
      <c r="AO6" s="212" t="s">
        <v>8</v>
      </c>
      <c r="AP6" s="212" t="s">
        <v>9</v>
      </c>
      <c r="AQ6" s="212" t="s">
        <v>8</v>
      </c>
      <c r="AR6" s="212" t="s">
        <v>9</v>
      </c>
      <c r="AS6" s="212" t="s">
        <v>8</v>
      </c>
      <c r="AT6" s="212" t="s">
        <v>9</v>
      </c>
      <c r="AU6" s="212" t="s">
        <v>8</v>
      </c>
      <c r="AV6" s="212" t="s">
        <v>9</v>
      </c>
      <c r="AW6" s="212" t="s">
        <v>8</v>
      </c>
      <c r="AX6" s="212" t="s">
        <v>9</v>
      </c>
      <c r="AY6" s="212" t="s">
        <v>8</v>
      </c>
      <c r="AZ6" s="212" t="s">
        <v>9</v>
      </c>
      <c r="BA6" s="212" t="s">
        <v>8</v>
      </c>
      <c r="BB6" s="212" t="s">
        <v>9</v>
      </c>
      <c r="BC6" s="212" t="s">
        <v>8</v>
      </c>
      <c r="BD6" s="212" t="s">
        <v>9</v>
      </c>
      <c r="BE6" s="212" t="s">
        <v>8</v>
      </c>
      <c r="BF6" s="212" t="s">
        <v>9</v>
      </c>
      <c r="BG6" s="212" t="s">
        <v>8</v>
      </c>
      <c r="BH6" s="212" t="s">
        <v>9</v>
      </c>
      <c r="BI6" s="212" t="s">
        <v>8</v>
      </c>
      <c r="BJ6" s="212" t="s">
        <v>9</v>
      </c>
      <c r="BK6" s="212" t="s">
        <v>8</v>
      </c>
      <c r="BL6" s="212" t="s">
        <v>9</v>
      </c>
      <c r="BM6" s="212" t="s">
        <v>8</v>
      </c>
      <c r="BN6" s="212" t="s">
        <v>9</v>
      </c>
      <c r="BO6" s="212" t="s">
        <v>8</v>
      </c>
      <c r="BP6" s="213" t="s">
        <v>9</v>
      </c>
      <c r="BQ6" s="212" t="s">
        <v>8</v>
      </c>
      <c r="BR6" s="212" t="s">
        <v>9</v>
      </c>
      <c r="BS6" s="212" t="s">
        <v>8</v>
      </c>
      <c r="BT6" s="212" t="s">
        <v>9</v>
      </c>
      <c r="BU6" s="212" t="s">
        <v>8</v>
      </c>
      <c r="BV6" s="212" t="s">
        <v>9</v>
      </c>
      <c r="BW6" s="212" t="s">
        <v>8</v>
      </c>
      <c r="BX6" s="212" t="s">
        <v>9</v>
      </c>
      <c r="BY6" s="212" t="s">
        <v>8</v>
      </c>
      <c r="BZ6" s="212" t="s">
        <v>9</v>
      </c>
      <c r="CA6" s="212" t="s">
        <v>8</v>
      </c>
      <c r="CB6" s="212" t="s">
        <v>9</v>
      </c>
      <c r="CC6" s="212" t="s">
        <v>8</v>
      </c>
      <c r="CD6" s="212" t="s">
        <v>9</v>
      </c>
      <c r="CE6" s="212" t="s">
        <v>8</v>
      </c>
      <c r="CF6" s="212" t="s">
        <v>9</v>
      </c>
      <c r="CG6" s="212" t="s">
        <v>8</v>
      </c>
      <c r="CH6" s="212" t="s">
        <v>9</v>
      </c>
      <c r="CI6" s="212" t="s">
        <v>8</v>
      </c>
      <c r="CJ6" s="212" t="s">
        <v>9</v>
      </c>
      <c r="CK6" s="212" t="s">
        <v>8</v>
      </c>
      <c r="CL6" s="212" t="s">
        <v>9</v>
      </c>
      <c r="CM6" s="212" t="s">
        <v>8</v>
      </c>
      <c r="CN6" s="212" t="s">
        <v>9</v>
      </c>
      <c r="CO6" s="212" t="s">
        <v>8</v>
      </c>
      <c r="CP6" s="212" t="s">
        <v>9</v>
      </c>
      <c r="CQ6" s="212" t="s">
        <v>8</v>
      </c>
      <c r="CR6" s="212" t="s">
        <v>9</v>
      </c>
      <c r="CS6" s="212" t="s">
        <v>8</v>
      </c>
      <c r="CT6" s="212" t="s">
        <v>9</v>
      </c>
      <c r="CU6" s="212" t="s">
        <v>8</v>
      </c>
      <c r="CV6" s="213" t="s">
        <v>9</v>
      </c>
      <c r="CW6" s="212" t="s">
        <v>8</v>
      </c>
      <c r="CX6" s="212" t="s">
        <v>9</v>
      </c>
      <c r="CY6" s="212" t="s">
        <v>8</v>
      </c>
      <c r="CZ6" s="212" t="s">
        <v>9</v>
      </c>
      <c r="DA6" s="212" t="s">
        <v>8</v>
      </c>
      <c r="DB6" s="212" t="s">
        <v>9</v>
      </c>
      <c r="DC6" s="212" t="s">
        <v>8</v>
      </c>
      <c r="DD6" s="212" t="s">
        <v>9</v>
      </c>
      <c r="DE6" s="212" t="s">
        <v>8</v>
      </c>
      <c r="DF6" s="212" t="s">
        <v>9</v>
      </c>
      <c r="DG6" s="212" t="s">
        <v>8</v>
      </c>
      <c r="DH6" s="212" t="s">
        <v>9</v>
      </c>
      <c r="DI6" s="212" t="s">
        <v>8</v>
      </c>
      <c r="DJ6" s="212" t="s">
        <v>9</v>
      </c>
      <c r="DK6" s="212" t="s">
        <v>8</v>
      </c>
      <c r="DL6" s="212" t="s">
        <v>9</v>
      </c>
      <c r="DM6" s="212" t="s">
        <v>8</v>
      </c>
      <c r="DN6" s="212" t="s">
        <v>9</v>
      </c>
      <c r="DO6" s="212" t="s">
        <v>8</v>
      </c>
      <c r="DP6" s="212" t="s">
        <v>9</v>
      </c>
      <c r="DQ6" s="212" t="s">
        <v>8</v>
      </c>
      <c r="DR6" s="212" t="s">
        <v>9</v>
      </c>
      <c r="DS6" s="212" t="s">
        <v>8</v>
      </c>
      <c r="DT6" s="212" t="s">
        <v>9</v>
      </c>
      <c r="DU6" s="212" t="s">
        <v>8</v>
      </c>
      <c r="DV6" s="212" t="s">
        <v>9</v>
      </c>
      <c r="DW6" s="212" t="s">
        <v>8</v>
      </c>
      <c r="DX6" s="212" t="s">
        <v>9</v>
      </c>
      <c r="DY6" s="212" t="s">
        <v>8</v>
      </c>
      <c r="DZ6" s="212" t="s">
        <v>9</v>
      </c>
      <c r="EA6" s="212" t="s">
        <v>8</v>
      </c>
      <c r="EB6" s="212" t="s">
        <v>9</v>
      </c>
      <c r="EC6" s="212" t="s">
        <v>8</v>
      </c>
      <c r="ED6" s="212" t="s">
        <v>9</v>
      </c>
      <c r="EE6" s="212" t="s">
        <v>8</v>
      </c>
      <c r="EF6" s="212" t="s">
        <v>9</v>
      </c>
      <c r="EG6" s="212" t="s">
        <v>8</v>
      </c>
      <c r="EH6" s="212" t="s">
        <v>9</v>
      </c>
      <c r="EI6" s="212" t="s">
        <v>8</v>
      </c>
      <c r="EJ6" s="212" t="s">
        <v>9</v>
      </c>
      <c r="EK6" s="212" t="s">
        <v>8</v>
      </c>
      <c r="EL6" s="212" t="s">
        <v>9</v>
      </c>
      <c r="EM6" s="212" t="s">
        <v>8</v>
      </c>
      <c r="EN6" s="212" t="s">
        <v>9</v>
      </c>
      <c r="EO6" s="212" t="s">
        <v>8</v>
      </c>
      <c r="EP6" s="212" t="s">
        <v>9</v>
      </c>
      <c r="EQ6" s="212" t="s">
        <v>8</v>
      </c>
      <c r="ER6" s="212" t="s">
        <v>9</v>
      </c>
      <c r="ES6" s="212" t="s">
        <v>8</v>
      </c>
      <c r="ET6" s="212" t="s">
        <v>9</v>
      </c>
      <c r="EU6" s="212" t="s">
        <v>8</v>
      </c>
      <c r="EV6" s="212" t="s">
        <v>9</v>
      </c>
      <c r="EW6" s="212" t="s">
        <v>8</v>
      </c>
      <c r="EX6" s="212" t="s">
        <v>9</v>
      </c>
      <c r="EY6" s="212" t="s">
        <v>8</v>
      </c>
      <c r="EZ6" s="212" t="s">
        <v>9</v>
      </c>
      <c r="FA6" s="88" t="s">
        <v>8</v>
      </c>
      <c r="FB6" s="212" t="s">
        <v>9</v>
      </c>
      <c r="FC6" s="88" t="s">
        <v>8</v>
      </c>
      <c r="FD6" s="212" t="s">
        <v>9</v>
      </c>
      <c r="FE6" s="212" t="s">
        <v>8</v>
      </c>
      <c r="FF6" s="212" t="s">
        <v>9</v>
      </c>
      <c r="FG6" s="212" t="s">
        <v>8</v>
      </c>
      <c r="FH6" s="212" t="s">
        <v>9</v>
      </c>
      <c r="FI6" s="212" t="s">
        <v>8</v>
      </c>
      <c r="FJ6" s="212" t="s">
        <v>9</v>
      </c>
      <c r="FK6" s="212" t="s">
        <v>8</v>
      </c>
      <c r="FL6" s="212" t="s">
        <v>9</v>
      </c>
      <c r="FM6" s="212" t="s">
        <v>8</v>
      </c>
      <c r="FN6" s="212" t="s">
        <v>9</v>
      </c>
      <c r="FO6" s="212" t="s">
        <v>8</v>
      </c>
      <c r="FP6" s="212" t="s">
        <v>9</v>
      </c>
      <c r="FQ6" s="212" t="s">
        <v>8</v>
      </c>
      <c r="FR6" s="87" t="s">
        <v>9</v>
      </c>
      <c r="FS6" s="212" t="s">
        <v>8</v>
      </c>
      <c r="FT6" s="87" t="s">
        <v>9</v>
      </c>
      <c r="FU6" s="212" t="s">
        <v>8</v>
      </c>
      <c r="FV6" s="87" t="s">
        <v>9</v>
      </c>
      <c r="FW6" s="212" t="s">
        <v>8</v>
      </c>
      <c r="FX6" s="130" t="s">
        <v>9</v>
      </c>
      <c r="FY6" s="212" t="s">
        <v>8</v>
      </c>
      <c r="FZ6" s="89" t="s">
        <v>9</v>
      </c>
      <c r="GA6" s="212" t="s">
        <v>8</v>
      </c>
      <c r="GB6" s="89" t="s">
        <v>9</v>
      </c>
      <c r="GC6" s="212" t="s">
        <v>8</v>
      </c>
      <c r="GD6" s="89" t="s">
        <v>9</v>
      </c>
      <c r="GE6" s="212" t="s">
        <v>8</v>
      </c>
      <c r="GF6" s="212" t="s">
        <v>9</v>
      </c>
      <c r="GG6" s="212" t="s">
        <v>8</v>
      </c>
      <c r="GH6" s="212" t="s">
        <v>9</v>
      </c>
      <c r="GI6" s="212" t="s">
        <v>8</v>
      </c>
      <c r="GJ6" s="212" t="s">
        <v>9</v>
      </c>
      <c r="GK6" s="212" t="s">
        <v>8</v>
      </c>
      <c r="GL6" s="212" t="s">
        <v>9</v>
      </c>
      <c r="GM6" s="212" t="s">
        <v>8</v>
      </c>
      <c r="GN6" s="212" t="s">
        <v>9</v>
      </c>
      <c r="GO6" s="212" t="s">
        <v>8</v>
      </c>
      <c r="GP6" s="212" t="s">
        <v>9</v>
      </c>
      <c r="GQ6" s="212" t="s">
        <v>8</v>
      </c>
      <c r="GR6" s="212" t="s">
        <v>9</v>
      </c>
      <c r="GS6" s="212" t="s">
        <v>8</v>
      </c>
      <c r="GT6" s="212" t="s">
        <v>9</v>
      </c>
      <c r="GU6" s="212" t="s">
        <v>8</v>
      </c>
      <c r="GV6" s="212" t="s">
        <v>9</v>
      </c>
      <c r="GW6" s="212" t="s">
        <v>8</v>
      </c>
      <c r="GX6" s="212" t="s">
        <v>9</v>
      </c>
      <c r="GY6" s="212" t="s">
        <v>8</v>
      </c>
      <c r="GZ6" s="212" t="s">
        <v>9</v>
      </c>
      <c r="HA6" s="212" t="s">
        <v>8</v>
      </c>
      <c r="HB6" s="212" t="s">
        <v>9</v>
      </c>
      <c r="HC6" s="212" t="s">
        <v>8</v>
      </c>
      <c r="HD6" s="212" t="s">
        <v>9</v>
      </c>
      <c r="HE6" s="212" t="s">
        <v>8</v>
      </c>
      <c r="HF6" s="212" t="s">
        <v>9</v>
      </c>
      <c r="HG6" s="212" t="s">
        <v>8</v>
      </c>
      <c r="HH6" s="212" t="s">
        <v>9</v>
      </c>
      <c r="HI6" s="212" t="s">
        <v>8</v>
      </c>
      <c r="HJ6" s="212" t="s">
        <v>9</v>
      </c>
      <c r="HK6" s="212" t="s">
        <v>8</v>
      </c>
      <c r="HL6" s="212" t="s">
        <v>9</v>
      </c>
      <c r="HM6" s="212" t="s">
        <v>8</v>
      </c>
      <c r="HN6" s="212" t="s">
        <v>9</v>
      </c>
      <c r="HO6" s="212" t="s">
        <v>8</v>
      </c>
      <c r="HP6" s="212" t="s">
        <v>9</v>
      </c>
      <c r="HQ6" s="212" t="s">
        <v>8</v>
      </c>
      <c r="HR6" s="212" t="s">
        <v>9</v>
      </c>
      <c r="HS6" s="212" t="s">
        <v>8</v>
      </c>
      <c r="HT6" s="212" t="s">
        <v>9</v>
      </c>
      <c r="HU6" s="212" t="s">
        <v>8</v>
      </c>
      <c r="HV6" s="212" t="s">
        <v>9</v>
      </c>
      <c r="HW6" s="212" t="s">
        <v>8</v>
      </c>
      <c r="HX6" s="212" t="s">
        <v>9</v>
      </c>
      <c r="HY6" s="212" t="s">
        <v>8</v>
      </c>
      <c r="HZ6" s="212" t="s">
        <v>9</v>
      </c>
      <c r="IA6" s="212" t="s">
        <v>8</v>
      </c>
      <c r="IB6" s="212" t="s">
        <v>9</v>
      </c>
      <c r="IC6" s="212" t="s">
        <v>8</v>
      </c>
      <c r="ID6" s="212" t="s">
        <v>9</v>
      </c>
      <c r="IE6" s="212" t="s">
        <v>8</v>
      </c>
      <c r="IF6" s="212" t="s">
        <v>9</v>
      </c>
      <c r="IG6" s="212" t="s">
        <v>8</v>
      </c>
      <c r="IH6" s="212" t="s">
        <v>9</v>
      </c>
      <c r="II6" s="212" t="s">
        <v>8</v>
      </c>
      <c r="IJ6" s="212" t="s">
        <v>9</v>
      </c>
      <c r="IK6" s="212" t="s">
        <v>8</v>
      </c>
      <c r="IL6" s="212" t="s">
        <v>9</v>
      </c>
      <c r="IM6" s="212" t="s">
        <v>8</v>
      </c>
      <c r="IN6" s="212" t="s">
        <v>9</v>
      </c>
      <c r="IO6" s="212" t="s">
        <v>8</v>
      </c>
      <c r="IP6" s="212" t="s">
        <v>9</v>
      </c>
      <c r="IQ6" s="212" t="s">
        <v>8</v>
      </c>
      <c r="IR6" s="212" t="s">
        <v>9</v>
      </c>
      <c r="IS6" s="212" t="s">
        <v>8</v>
      </c>
      <c r="IT6" s="212" t="s">
        <v>9</v>
      </c>
      <c r="IU6" s="212" t="s">
        <v>8</v>
      </c>
      <c r="IV6" s="212" t="s">
        <v>9</v>
      </c>
      <c r="IW6" s="212" t="s">
        <v>8</v>
      </c>
      <c r="IX6" s="212" t="s">
        <v>9</v>
      </c>
      <c r="IY6" s="212" t="s">
        <v>8</v>
      </c>
      <c r="IZ6" s="212" t="s">
        <v>9</v>
      </c>
    </row>
    <row r="7" spans="1:260" ht="15" customHeight="1" x14ac:dyDescent="0.3">
      <c r="A7" s="4">
        <v>1</v>
      </c>
      <c r="B7" s="4">
        <v>2</v>
      </c>
      <c r="C7" s="4">
        <v>3</v>
      </c>
      <c r="D7" s="4">
        <v>4</v>
      </c>
      <c r="E7" s="4">
        <v>5</v>
      </c>
      <c r="F7" s="4">
        <v>6</v>
      </c>
      <c r="G7" s="4">
        <v>7</v>
      </c>
      <c r="H7" s="4">
        <v>8</v>
      </c>
      <c r="I7" s="4">
        <v>9</v>
      </c>
      <c r="J7" s="4">
        <v>10</v>
      </c>
      <c r="K7" s="4">
        <v>11</v>
      </c>
      <c r="L7" s="4">
        <v>12</v>
      </c>
      <c r="M7" s="4">
        <v>13</v>
      </c>
      <c r="N7" s="4">
        <v>14</v>
      </c>
      <c r="O7" s="4">
        <v>15</v>
      </c>
      <c r="P7" s="4">
        <v>16</v>
      </c>
      <c r="Q7" s="4">
        <v>17</v>
      </c>
      <c r="R7" s="4">
        <v>18</v>
      </c>
      <c r="S7" s="4">
        <v>19</v>
      </c>
      <c r="T7" s="4">
        <v>20</v>
      </c>
      <c r="U7" s="4">
        <v>21</v>
      </c>
      <c r="V7" s="4">
        <v>22</v>
      </c>
      <c r="W7" s="4">
        <v>23</v>
      </c>
      <c r="X7" s="4">
        <v>24</v>
      </c>
      <c r="Y7" s="4">
        <v>25</v>
      </c>
      <c r="Z7" s="4">
        <v>26</v>
      </c>
      <c r="AA7" s="4">
        <v>27</v>
      </c>
      <c r="AB7" s="4">
        <v>28</v>
      </c>
      <c r="AC7" s="4">
        <v>29</v>
      </c>
      <c r="AD7" s="4">
        <v>30</v>
      </c>
      <c r="AE7" s="4">
        <v>31</v>
      </c>
      <c r="AF7" s="4">
        <v>32</v>
      </c>
      <c r="AG7" s="4">
        <v>33</v>
      </c>
      <c r="AH7" s="4">
        <v>34</v>
      </c>
      <c r="AI7" s="4">
        <v>35</v>
      </c>
      <c r="AJ7" s="4">
        <v>36</v>
      </c>
      <c r="AK7" s="4">
        <v>37</v>
      </c>
      <c r="AL7" s="4">
        <v>38</v>
      </c>
      <c r="AM7" s="4">
        <v>39</v>
      </c>
      <c r="AN7" s="4">
        <v>40</v>
      </c>
      <c r="AO7" s="4">
        <v>41</v>
      </c>
      <c r="AP7" s="4">
        <v>42</v>
      </c>
      <c r="AQ7" s="4">
        <v>43</v>
      </c>
      <c r="AR7" s="4">
        <v>44</v>
      </c>
      <c r="AS7" s="4">
        <v>45</v>
      </c>
      <c r="AT7" s="4">
        <v>46</v>
      </c>
      <c r="AU7" s="4">
        <v>47</v>
      </c>
      <c r="AV7" s="4">
        <v>48</v>
      </c>
      <c r="AW7" s="4">
        <v>49</v>
      </c>
      <c r="AX7" s="4">
        <v>50</v>
      </c>
      <c r="AY7" s="4">
        <v>51</v>
      </c>
      <c r="AZ7" s="4">
        <v>52</v>
      </c>
      <c r="BA7" s="4">
        <v>53</v>
      </c>
      <c r="BB7" s="4">
        <v>54</v>
      </c>
      <c r="BC7" s="4">
        <v>55</v>
      </c>
      <c r="BD7" s="4">
        <v>56</v>
      </c>
      <c r="BE7" s="4">
        <v>57</v>
      </c>
      <c r="BF7" s="4">
        <v>58</v>
      </c>
      <c r="BG7" s="4">
        <v>59</v>
      </c>
      <c r="BH7" s="4">
        <v>60</v>
      </c>
      <c r="BI7" s="4">
        <v>61</v>
      </c>
      <c r="BJ7" s="4">
        <v>62</v>
      </c>
      <c r="BK7" s="4">
        <v>63</v>
      </c>
      <c r="BL7" s="4">
        <v>64</v>
      </c>
      <c r="BM7" s="4">
        <v>65</v>
      </c>
      <c r="BN7" s="4">
        <v>66</v>
      </c>
      <c r="BO7" s="4">
        <v>67</v>
      </c>
      <c r="BP7" s="4">
        <v>68</v>
      </c>
      <c r="BQ7" s="4">
        <v>69</v>
      </c>
      <c r="BR7" s="4">
        <v>70</v>
      </c>
      <c r="BS7" s="4">
        <v>71</v>
      </c>
      <c r="BT7" s="4">
        <v>72</v>
      </c>
      <c r="BU7" s="4">
        <v>73</v>
      </c>
      <c r="BV7" s="4">
        <v>74</v>
      </c>
      <c r="BW7" s="4">
        <v>75</v>
      </c>
      <c r="BX7" s="4">
        <v>76</v>
      </c>
      <c r="BY7" s="4">
        <v>77</v>
      </c>
      <c r="BZ7" s="4">
        <v>78</v>
      </c>
      <c r="CA7" s="4">
        <v>79</v>
      </c>
      <c r="CB7" s="4">
        <v>80</v>
      </c>
      <c r="CC7" s="4">
        <v>81</v>
      </c>
      <c r="CD7" s="4">
        <v>82</v>
      </c>
      <c r="CE7" s="4">
        <v>83</v>
      </c>
      <c r="CF7" s="4">
        <v>84</v>
      </c>
      <c r="CG7" s="4">
        <v>85</v>
      </c>
      <c r="CH7" s="4">
        <v>86</v>
      </c>
      <c r="CI7" s="4">
        <v>87</v>
      </c>
      <c r="CJ7" s="4">
        <v>88</v>
      </c>
      <c r="CK7" s="4">
        <v>89</v>
      </c>
      <c r="CL7" s="4">
        <v>90</v>
      </c>
      <c r="CM7" s="4">
        <v>91</v>
      </c>
      <c r="CN7" s="4">
        <v>92</v>
      </c>
      <c r="CO7" s="4">
        <v>93</v>
      </c>
      <c r="CP7" s="4">
        <v>94</v>
      </c>
      <c r="CQ7" s="4">
        <v>95</v>
      </c>
      <c r="CR7" s="4">
        <v>96</v>
      </c>
      <c r="CS7" s="4">
        <v>97</v>
      </c>
      <c r="CT7" s="4">
        <v>98</v>
      </c>
      <c r="CU7" s="4">
        <v>99</v>
      </c>
      <c r="CV7" s="4">
        <v>100</v>
      </c>
      <c r="CW7" s="4">
        <v>101</v>
      </c>
      <c r="CX7" s="4">
        <v>102</v>
      </c>
      <c r="CY7" s="4">
        <v>103</v>
      </c>
      <c r="CZ7" s="4">
        <v>104</v>
      </c>
      <c r="DA7" s="4">
        <v>105</v>
      </c>
      <c r="DB7" s="4">
        <v>106</v>
      </c>
      <c r="DC7" s="4">
        <v>107</v>
      </c>
      <c r="DD7" s="4">
        <v>108</v>
      </c>
      <c r="DE7" s="4">
        <v>109</v>
      </c>
      <c r="DF7" s="4">
        <v>110</v>
      </c>
      <c r="DG7" s="4">
        <v>111</v>
      </c>
      <c r="DH7" s="4">
        <v>112</v>
      </c>
      <c r="DI7" s="4">
        <v>113</v>
      </c>
      <c r="DJ7" s="4">
        <v>114</v>
      </c>
      <c r="DK7" s="4">
        <v>115</v>
      </c>
      <c r="DL7" s="4">
        <v>116</v>
      </c>
      <c r="DM7" s="4">
        <v>117</v>
      </c>
      <c r="DN7" s="4">
        <v>118</v>
      </c>
      <c r="DO7" s="4">
        <v>119</v>
      </c>
      <c r="DP7" s="4">
        <v>120</v>
      </c>
      <c r="DQ7" s="4">
        <v>121</v>
      </c>
      <c r="DR7" s="4">
        <v>122</v>
      </c>
      <c r="DS7" s="4">
        <v>123</v>
      </c>
      <c r="DT7" s="4">
        <v>124</v>
      </c>
      <c r="DU7" s="4">
        <v>125</v>
      </c>
      <c r="DV7" s="4">
        <v>126</v>
      </c>
      <c r="DW7" s="4">
        <v>127</v>
      </c>
      <c r="DX7" s="4">
        <v>128</v>
      </c>
      <c r="DY7" s="4">
        <v>129</v>
      </c>
      <c r="DZ7" s="4">
        <v>130</v>
      </c>
      <c r="EA7" s="4">
        <v>131</v>
      </c>
      <c r="EB7" s="4">
        <v>132</v>
      </c>
      <c r="EC7" s="4">
        <v>133</v>
      </c>
      <c r="ED7" s="4">
        <v>134</v>
      </c>
      <c r="EE7" s="4">
        <v>135</v>
      </c>
      <c r="EF7" s="4">
        <v>136</v>
      </c>
      <c r="EG7" s="4">
        <v>137</v>
      </c>
      <c r="EH7" s="4">
        <v>138</v>
      </c>
      <c r="EI7" s="4">
        <v>139</v>
      </c>
      <c r="EJ7" s="4">
        <v>140</v>
      </c>
      <c r="EK7" s="4">
        <v>141</v>
      </c>
      <c r="EL7" s="4">
        <v>142</v>
      </c>
      <c r="EM7" s="4">
        <v>143</v>
      </c>
      <c r="EN7" s="4">
        <v>144</v>
      </c>
      <c r="EO7" s="4">
        <v>145</v>
      </c>
      <c r="EP7" s="4">
        <v>146</v>
      </c>
      <c r="EQ7" s="4">
        <v>147</v>
      </c>
      <c r="ER7" s="4">
        <v>148</v>
      </c>
      <c r="ES7" s="4">
        <v>149</v>
      </c>
      <c r="ET7" s="4">
        <v>150</v>
      </c>
      <c r="EU7" s="4">
        <v>151</v>
      </c>
      <c r="EV7" s="4">
        <v>152</v>
      </c>
      <c r="EW7" s="4">
        <v>153</v>
      </c>
      <c r="EX7" s="4">
        <v>154</v>
      </c>
      <c r="EY7" s="4">
        <v>155</v>
      </c>
      <c r="EZ7" s="4">
        <v>156</v>
      </c>
      <c r="FA7" s="4">
        <v>157</v>
      </c>
      <c r="FB7" s="4">
        <v>158</v>
      </c>
      <c r="FC7" s="4">
        <v>159</v>
      </c>
      <c r="FD7" s="4">
        <v>160</v>
      </c>
      <c r="FE7" s="4">
        <v>161</v>
      </c>
      <c r="FF7" s="4">
        <v>162</v>
      </c>
      <c r="FG7" s="4">
        <v>163</v>
      </c>
      <c r="FH7" s="4">
        <v>164</v>
      </c>
      <c r="FI7" s="4">
        <v>165</v>
      </c>
      <c r="FJ7" s="4">
        <v>166</v>
      </c>
      <c r="FK7" s="4">
        <v>167</v>
      </c>
      <c r="FL7" s="4">
        <v>168</v>
      </c>
      <c r="FM7" s="4">
        <v>169</v>
      </c>
      <c r="FN7" s="4">
        <v>170</v>
      </c>
      <c r="FO7" s="4">
        <v>171</v>
      </c>
      <c r="FP7" s="4">
        <v>172</v>
      </c>
      <c r="FQ7" s="4">
        <v>173</v>
      </c>
      <c r="FR7" s="4">
        <v>174</v>
      </c>
      <c r="FS7" s="4">
        <v>175</v>
      </c>
      <c r="FT7" s="4">
        <v>176</v>
      </c>
      <c r="FU7" s="4">
        <v>177</v>
      </c>
      <c r="FV7" s="4">
        <v>178</v>
      </c>
      <c r="FW7" s="4">
        <v>179</v>
      </c>
      <c r="FX7" s="4">
        <v>180</v>
      </c>
      <c r="FY7" s="4">
        <v>181</v>
      </c>
      <c r="FZ7" s="4">
        <v>182</v>
      </c>
      <c r="GA7" s="4">
        <v>183</v>
      </c>
      <c r="GB7" s="4">
        <v>184</v>
      </c>
      <c r="GC7" s="4">
        <v>185</v>
      </c>
      <c r="GD7" s="4">
        <v>186</v>
      </c>
      <c r="GE7" s="4">
        <v>187</v>
      </c>
      <c r="GF7" s="4">
        <v>188</v>
      </c>
      <c r="GG7" s="4">
        <v>189</v>
      </c>
      <c r="GH7" s="4">
        <v>190</v>
      </c>
      <c r="GI7" s="4">
        <v>191</v>
      </c>
      <c r="GJ7" s="4">
        <v>192</v>
      </c>
      <c r="GK7" s="4">
        <v>193</v>
      </c>
      <c r="GL7" s="4">
        <v>194</v>
      </c>
      <c r="GM7" s="4">
        <v>195</v>
      </c>
      <c r="GN7" s="4">
        <v>196</v>
      </c>
      <c r="GO7" s="4">
        <v>197</v>
      </c>
      <c r="GP7" s="4">
        <v>198</v>
      </c>
      <c r="GQ7" s="4">
        <v>199</v>
      </c>
      <c r="GR7" s="4">
        <v>200</v>
      </c>
      <c r="GS7" s="4">
        <v>201</v>
      </c>
      <c r="GT7" s="4">
        <v>202</v>
      </c>
      <c r="GU7" s="4">
        <v>203</v>
      </c>
      <c r="GV7" s="4">
        <v>204</v>
      </c>
      <c r="GW7" s="4">
        <v>205</v>
      </c>
      <c r="GX7" s="4">
        <v>206</v>
      </c>
      <c r="GY7" s="4">
        <v>207</v>
      </c>
      <c r="GZ7" s="4">
        <v>208</v>
      </c>
      <c r="HA7" s="4">
        <v>209</v>
      </c>
      <c r="HB7" s="4">
        <v>210</v>
      </c>
      <c r="HC7" s="4">
        <v>211</v>
      </c>
      <c r="HD7" s="4">
        <v>212</v>
      </c>
      <c r="HE7" s="4">
        <v>213</v>
      </c>
      <c r="HF7" s="4">
        <v>214</v>
      </c>
      <c r="HG7" s="4">
        <v>215</v>
      </c>
      <c r="HH7" s="4">
        <v>216</v>
      </c>
      <c r="HI7" s="4">
        <v>217</v>
      </c>
      <c r="HJ7" s="4">
        <v>218</v>
      </c>
      <c r="HK7" s="4">
        <v>219</v>
      </c>
      <c r="HL7" s="4">
        <v>220</v>
      </c>
      <c r="HM7" s="4">
        <v>221</v>
      </c>
      <c r="HN7" s="4">
        <v>222</v>
      </c>
      <c r="HO7" s="4">
        <v>223</v>
      </c>
      <c r="HP7" s="4">
        <v>224</v>
      </c>
      <c r="HQ7" s="4">
        <v>225</v>
      </c>
      <c r="HR7" s="4">
        <v>226</v>
      </c>
      <c r="HS7" s="4">
        <v>227</v>
      </c>
      <c r="HT7" s="4">
        <v>228</v>
      </c>
      <c r="HU7" s="4">
        <v>229</v>
      </c>
      <c r="HV7" s="4">
        <v>230</v>
      </c>
      <c r="HW7" s="4">
        <v>231</v>
      </c>
      <c r="HX7" s="4">
        <v>232</v>
      </c>
      <c r="HY7" s="4">
        <v>233</v>
      </c>
      <c r="HZ7" s="4">
        <v>234</v>
      </c>
      <c r="IA7" s="4">
        <v>235</v>
      </c>
      <c r="IB7" s="4">
        <v>236</v>
      </c>
      <c r="IC7" s="4">
        <v>237</v>
      </c>
      <c r="ID7" s="4">
        <v>238</v>
      </c>
      <c r="IE7" s="4">
        <v>239</v>
      </c>
      <c r="IF7" s="4">
        <v>240</v>
      </c>
      <c r="IG7" s="4">
        <v>241</v>
      </c>
      <c r="IH7" s="4">
        <v>242</v>
      </c>
      <c r="II7" s="4">
        <v>243</v>
      </c>
      <c r="IJ7" s="4">
        <v>244</v>
      </c>
      <c r="IK7" s="4">
        <v>245</v>
      </c>
      <c r="IL7" s="4">
        <v>246</v>
      </c>
      <c r="IM7" s="4">
        <v>247</v>
      </c>
      <c r="IN7" s="4">
        <v>248</v>
      </c>
      <c r="IO7" s="4">
        <v>249</v>
      </c>
      <c r="IP7" s="4">
        <v>250</v>
      </c>
      <c r="IQ7" s="4">
        <v>251</v>
      </c>
      <c r="IR7" s="4">
        <v>252</v>
      </c>
      <c r="IS7" s="4">
        <v>253</v>
      </c>
      <c r="IT7" s="4">
        <v>254</v>
      </c>
      <c r="IU7" s="4">
        <v>255</v>
      </c>
      <c r="IV7" s="4">
        <v>256</v>
      </c>
      <c r="IW7" s="4">
        <v>257</v>
      </c>
      <c r="IX7" s="4">
        <v>258</v>
      </c>
      <c r="IY7" s="4">
        <v>259</v>
      </c>
      <c r="IZ7" s="4">
        <v>260</v>
      </c>
    </row>
    <row r="8" spans="1:260" s="136" customFormat="1" ht="32.4" customHeight="1" x14ac:dyDescent="0.3">
      <c r="A8" s="99" t="s">
        <v>10</v>
      </c>
      <c r="B8" s="100" t="s">
        <v>11</v>
      </c>
      <c r="C8" s="100"/>
      <c r="D8" s="201"/>
      <c r="E8" s="101"/>
      <c r="F8" s="101">
        <f t="shared" ref="F8" si="0">E8*D8</f>
        <v>0</v>
      </c>
      <c r="G8" s="102"/>
      <c r="H8" s="101">
        <f t="shared" ref="H8" si="1">G8*D8</f>
        <v>0</v>
      </c>
      <c r="I8" s="102"/>
      <c r="J8" s="101">
        <f t="shared" ref="J8" si="2">I8*D8</f>
        <v>0</v>
      </c>
      <c r="K8" s="101">
        <f t="shared" ref="K8:L8" si="3">E8+G8+I8</f>
        <v>0</v>
      </c>
      <c r="L8" s="101">
        <f t="shared" si="3"/>
        <v>0</v>
      </c>
      <c r="M8" s="101"/>
      <c r="N8" s="101">
        <f t="shared" ref="N8" si="4">M8*D8</f>
        <v>0</v>
      </c>
      <c r="O8" s="102"/>
      <c r="P8" s="101">
        <f t="shared" ref="P8" si="5">O8*D8</f>
        <v>0</v>
      </c>
      <c r="Q8" s="102"/>
      <c r="R8" s="101">
        <f t="shared" ref="R8" si="6">Q8*D8</f>
        <v>0</v>
      </c>
      <c r="S8" s="101">
        <f t="shared" ref="S8:T8" si="7">M8+O8+Q8</f>
        <v>0</v>
      </c>
      <c r="T8" s="101">
        <f t="shared" si="7"/>
        <v>0</v>
      </c>
      <c r="U8" s="101"/>
      <c r="V8" s="101">
        <f t="shared" ref="V8" si="8">U8*D8</f>
        <v>0</v>
      </c>
      <c r="W8" s="102"/>
      <c r="X8" s="101">
        <f t="shared" ref="X8" si="9">W8*D8</f>
        <v>0</v>
      </c>
      <c r="Y8" s="102"/>
      <c r="Z8" s="101">
        <f t="shared" ref="Z8" si="10">Y8*D8</f>
        <v>0</v>
      </c>
      <c r="AA8" s="101">
        <f t="shared" ref="AA8:AB8" si="11">U8+W8+Y8</f>
        <v>0</v>
      </c>
      <c r="AB8" s="101">
        <f t="shared" si="11"/>
        <v>0</v>
      </c>
      <c r="AC8" s="101"/>
      <c r="AD8" s="101">
        <f t="shared" ref="AD8" si="12">AC8*D8</f>
        <v>0</v>
      </c>
      <c r="AE8" s="102"/>
      <c r="AF8" s="101">
        <f t="shared" ref="AF8" si="13">AE8*D8</f>
        <v>0</v>
      </c>
      <c r="AG8" s="102"/>
      <c r="AH8" s="101">
        <f t="shared" ref="AH8" si="14">AG8*D8</f>
        <v>0</v>
      </c>
      <c r="AI8" s="101">
        <f t="shared" ref="AI8:AJ8" si="15">AC8+AE8+AG8</f>
        <v>0</v>
      </c>
      <c r="AJ8" s="101">
        <f t="shared" si="15"/>
        <v>0</v>
      </c>
      <c r="AK8" s="101"/>
      <c r="AL8" s="102"/>
      <c r="AM8" s="102"/>
      <c r="AN8" s="102"/>
      <c r="AO8" s="102"/>
      <c r="AP8" s="102"/>
      <c r="AQ8" s="101">
        <f t="shared" ref="AQ8:AR8" si="16">AK8+AM8+AO8</f>
        <v>0</v>
      </c>
      <c r="AR8" s="101">
        <f t="shared" si="16"/>
        <v>0</v>
      </c>
      <c r="AS8" s="101"/>
      <c r="AT8" s="101">
        <f t="shared" ref="AT8" si="17">AS8*D8</f>
        <v>0</v>
      </c>
      <c r="AU8" s="102"/>
      <c r="AV8" s="101">
        <f t="shared" ref="AV8" si="18">AU8*D8</f>
        <v>0</v>
      </c>
      <c r="AW8" s="102"/>
      <c r="AX8" s="101">
        <f t="shared" ref="AX8" si="19">AW8*D8</f>
        <v>0</v>
      </c>
      <c r="AY8" s="101">
        <f t="shared" ref="AY8:AZ8" si="20">AS8+AU8+AW8</f>
        <v>0</v>
      </c>
      <c r="AZ8" s="101">
        <f t="shared" si="20"/>
        <v>0</v>
      </c>
      <c r="BA8" s="101"/>
      <c r="BB8" s="101">
        <f t="shared" ref="BB8" si="21">BA8*D8</f>
        <v>0</v>
      </c>
      <c r="BC8" s="102"/>
      <c r="BD8" s="101">
        <f t="shared" ref="BD8" si="22">BC8*D8</f>
        <v>0</v>
      </c>
      <c r="BE8" s="102"/>
      <c r="BF8" s="102"/>
      <c r="BG8" s="101">
        <f t="shared" ref="BG8:BH8" si="23">BA8+BC8+BE8</f>
        <v>0</v>
      </c>
      <c r="BH8" s="101">
        <f t="shared" si="23"/>
        <v>0</v>
      </c>
      <c r="BI8" s="101"/>
      <c r="BJ8" s="102"/>
      <c r="BK8" s="102"/>
      <c r="BL8" s="102"/>
      <c r="BM8" s="102"/>
      <c r="BN8" s="102"/>
      <c r="BO8" s="101">
        <f t="shared" ref="BO8:BP8" si="24">BI8+BK8+BM8</f>
        <v>0</v>
      </c>
      <c r="BP8" s="101">
        <f t="shared" si="24"/>
        <v>0</v>
      </c>
      <c r="BQ8" s="101"/>
      <c r="BR8" s="103"/>
      <c r="BS8" s="103"/>
      <c r="BT8" s="103"/>
      <c r="BU8" s="103"/>
      <c r="BV8" s="103"/>
      <c r="BW8" s="101">
        <f t="shared" ref="BW8:BX8" si="25">BQ8+BS8+BU8</f>
        <v>0</v>
      </c>
      <c r="BX8" s="101">
        <f t="shared" si="25"/>
        <v>0</v>
      </c>
      <c r="BY8" s="101"/>
      <c r="BZ8" s="101">
        <f t="shared" ref="BZ8" si="26">BY8*D8</f>
        <v>0</v>
      </c>
      <c r="CA8" s="102"/>
      <c r="CB8" s="101">
        <f t="shared" ref="CB8" si="27">CA8*D8</f>
        <v>0</v>
      </c>
      <c r="CC8" s="102"/>
      <c r="CD8" s="101">
        <f t="shared" ref="CD8" si="28">CC8*D8</f>
        <v>0</v>
      </c>
      <c r="CE8" s="101">
        <f t="shared" ref="CE8:CF8" si="29">BY8+CA8+CC8</f>
        <v>0</v>
      </c>
      <c r="CF8" s="101">
        <f t="shared" si="29"/>
        <v>0</v>
      </c>
      <c r="CG8" s="101"/>
      <c r="CH8" s="101">
        <f t="shared" ref="CH8" si="30">CG8*D8</f>
        <v>0</v>
      </c>
      <c r="CI8" s="102"/>
      <c r="CJ8" s="101">
        <f t="shared" ref="CJ8" si="31">CI8*D8</f>
        <v>0</v>
      </c>
      <c r="CK8" s="102"/>
      <c r="CL8" s="101">
        <f t="shared" ref="CL8" si="32">CK8*D8</f>
        <v>0</v>
      </c>
      <c r="CM8" s="101">
        <f t="shared" ref="CM8:CN8" si="33">CG8+CI8+CK8</f>
        <v>0</v>
      </c>
      <c r="CN8" s="101">
        <f t="shared" si="33"/>
        <v>0</v>
      </c>
      <c r="CO8" s="101"/>
      <c r="CP8" s="102"/>
      <c r="CQ8" s="102"/>
      <c r="CR8" s="102"/>
      <c r="CS8" s="102"/>
      <c r="CT8" s="102"/>
      <c r="CU8" s="101">
        <f t="shared" ref="CU8:CV8" si="34">CO8+CQ8+CS8</f>
        <v>0</v>
      </c>
      <c r="CV8" s="101">
        <f t="shared" si="34"/>
        <v>0</v>
      </c>
      <c r="CW8" s="101"/>
      <c r="CX8" s="102"/>
      <c r="CY8" s="102"/>
      <c r="CZ8" s="102"/>
      <c r="DA8" s="102"/>
      <c r="DB8" s="102"/>
      <c r="DC8" s="101">
        <f t="shared" ref="DC8:DD8" si="35">CW8+CY8+DA8</f>
        <v>0</v>
      </c>
      <c r="DD8" s="101">
        <f t="shared" si="35"/>
        <v>0</v>
      </c>
      <c r="DE8" s="101"/>
      <c r="DF8" s="102"/>
      <c r="DG8" s="102"/>
      <c r="DH8" s="102"/>
      <c r="DI8" s="102"/>
      <c r="DJ8" s="102"/>
      <c r="DK8" s="101">
        <f t="shared" ref="DK8:DL8" si="36">DE8+DG8+DI8</f>
        <v>0</v>
      </c>
      <c r="DL8" s="101">
        <f t="shared" si="36"/>
        <v>0</v>
      </c>
      <c r="DM8" s="101"/>
      <c r="DN8" s="102"/>
      <c r="DO8" s="102"/>
      <c r="DP8" s="102"/>
      <c r="DQ8" s="102"/>
      <c r="DR8" s="102"/>
      <c r="DS8" s="101">
        <f t="shared" ref="DS8:DT8" si="37">DM8+DO8+DQ8</f>
        <v>0</v>
      </c>
      <c r="DT8" s="101">
        <f t="shared" si="37"/>
        <v>0</v>
      </c>
      <c r="DU8" s="101"/>
      <c r="DV8" s="102"/>
      <c r="DW8" s="102"/>
      <c r="DX8" s="102"/>
      <c r="DY8" s="102"/>
      <c r="DZ8" s="102"/>
      <c r="EA8" s="101">
        <f t="shared" ref="EA8:EB8" si="38">DU8+DW8+DY8</f>
        <v>0</v>
      </c>
      <c r="EB8" s="101">
        <f t="shared" si="38"/>
        <v>0</v>
      </c>
      <c r="EC8" s="101"/>
      <c r="ED8" s="101">
        <f t="shared" ref="ED8" si="39">EC8*D8</f>
        <v>0</v>
      </c>
      <c r="EE8" s="103"/>
      <c r="EF8" s="101">
        <f t="shared" ref="EF8" si="40">EE8*D8</f>
        <v>0</v>
      </c>
      <c r="EG8" s="103"/>
      <c r="EH8" s="101">
        <f t="shared" ref="EH8" si="41">EG8*D8</f>
        <v>0</v>
      </c>
      <c r="EI8" s="101">
        <f t="shared" ref="EI8:EJ8" si="42">EC8+EE8+EG8</f>
        <v>0</v>
      </c>
      <c r="EJ8" s="101">
        <f t="shared" si="42"/>
        <v>0</v>
      </c>
      <c r="EK8" s="101"/>
      <c r="EL8" s="101">
        <f t="shared" ref="EL8" si="43">EK8*D8</f>
        <v>0</v>
      </c>
      <c r="EM8" s="102"/>
      <c r="EN8" s="101">
        <f t="shared" ref="EN8" si="44">EM8*D8</f>
        <v>0</v>
      </c>
      <c r="EO8" s="102"/>
      <c r="EP8" s="101">
        <f t="shared" ref="EP8" si="45">EO8*D8</f>
        <v>0</v>
      </c>
      <c r="EQ8" s="101">
        <f t="shared" ref="EQ8:ER9" si="46">EK8+EM8+EO8</f>
        <v>0</v>
      </c>
      <c r="ER8" s="101">
        <f t="shared" si="46"/>
        <v>0</v>
      </c>
      <c r="ES8" s="101"/>
      <c r="ET8" s="101">
        <f t="shared" ref="ET8" si="47">ES8*D8</f>
        <v>0</v>
      </c>
      <c r="EU8" s="102"/>
      <c r="EV8" s="101">
        <f t="shared" ref="EV8" si="48">EU8*D8</f>
        <v>0</v>
      </c>
      <c r="EW8" s="102"/>
      <c r="EX8" s="101">
        <f t="shared" ref="EX8" si="49">EW8*D8</f>
        <v>0</v>
      </c>
      <c r="EY8" s="101">
        <f t="shared" ref="EY8:EZ8" si="50">ES8+EU8+EW8</f>
        <v>0</v>
      </c>
      <c r="EZ8" s="101">
        <f t="shared" si="50"/>
        <v>0</v>
      </c>
      <c r="FA8" s="105"/>
      <c r="FB8" s="101">
        <f t="shared" ref="FB8" si="51">FA8*D8</f>
        <v>0</v>
      </c>
      <c r="FC8" s="104"/>
      <c r="FD8" s="101">
        <f t="shared" ref="FD8" si="52">FC8*D8</f>
        <v>0</v>
      </c>
      <c r="FE8" s="102"/>
      <c r="FF8" s="102"/>
      <c r="FG8" s="101">
        <f t="shared" ref="FG8:FH8" si="53">FA8+FC8+FE8</f>
        <v>0</v>
      </c>
      <c r="FH8" s="101">
        <f t="shared" si="53"/>
        <v>0</v>
      </c>
      <c r="FI8" s="101"/>
      <c r="FJ8" s="101">
        <f t="shared" ref="FJ8" si="54">FI8*D8</f>
        <v>0</v>
      </c>
      <c r="FK8" s="102"/>
      <c r="FL8" s="101">
        <f t="shared" ref="FL8" si="55">FK8*D8</f>
        <v>0</v>
      </c>
      <c r="FM8" s="102"/>
      <c r="FN8" s="102"/>
      <c r="FO8" s="101">
        <f t="shared" ref="FO8:FP8" si="56">FI8+FK8+FM8</f>
        <v>0</v>
      </c>
      <c r="FP8" s="101">
        <f t="shared" si="56"/>
        <v>0</v>
      </c>
      <c r="FQ8" s="131"/>
      <c r="FR8" s="101">
        <f t="shared" ref="FR8" si="57">FQ8*D8</f>
        <v>0</v>
      </c>
      <c r="FS8" s="131"/>
      <c r="FT8" s="101">
        <f t="shared" ref="FT8" si="58">FS8*D8</f>
        <v>0</v>
      </c>
      <c r="FU8" s="131"/>
      <c r="FV8" s="101">
        <f t="shared" ref="FV8" si="59">FU8*D8</f>
        <v>0</v>
      </c>
      <c r="FW8" s="101">
        <f t="shared" ref="FW8:FX8" si="60">FQ8+FS8+FU8</f>
        <v>0</v>
      </c>
      <c r="FX8" s="101">
        <f t="shared" si="60"/>
        <v>0</v>
      </c>
      <c r="FY8" s="105"/>
      <c r="FZ8" s="101">
        <f t="shared" ref="FZ8" si="61">FY8*D8</f>
        <v>0</v>
      </c>
      <c r="GA8" s="104"/>
      <c r="GB8" s="101">
        <f t="shared" ref="GB8" si="62">GA8*D8</f>
        <v>0</v>
      </c>
      <c r="GC8" s="104"/>
      <c r="GD8" s="101">
        <f t="shared" ref="GD8" si="63">GC8*D8</f>
        <v>0</v>
      </c>
      <c r="GE8" s="101">
        <f t="shared" ref="GE8:GF8" si="64">FY8+GA8+GC8</f>
        <v>0</v>
      </c>
      <c r="GF8" s="101">
        <f t="shared" si="64"/>
        <v>0</v>
      </c>
      <c r="GG8" s="101"/>
      <c r="GH8" s="101">
        <f t="shared" ref="GH8" si="65">GG8*D8</f>
        <v>0</v>
      </c>
      <c r="GI8" s="102"/>
      <c r="GJ8" s="101">
        <f t="shared" ref="GJ8" si="66">GI8*D8</f>
        <v>0</v>
      </c>
      <c r="GK8" s="102"/>
      <c r="GL8" s="101">
        <f t="shared" ref="GL8" si="67">GK8*D8</f>
        <v>0</v>
      </c>
      <c r="GM8" s="101">
        <f t="shared" ref="GM8:GN8" si="68">GG8+GI8+GK8</f>
        <v>0</v>
      </c>
      <c r="GN8" s="101">
        <f t="shared" si="68"/>
        <v>0</v>
      </c>
      <c r="GO8" s="101"/>
      <c r="GP8" s="101">
        <f t="shared" ref="GP8" si="69">GO8*D8</f>
        <v>0</v>
      </c>
      <c r="GQ8" s="103"/>
      <c r="GR8" s="101">
        <f t="shared" ref="GR8" si="70">GQ8*D8</f>
        <v>0</v>
      </c>
      <c r="GS8" s="103"/>
      <c r="GT8" s="101">
        <f t="shared" ref="GT8" si="71">GS8*D8</f>
        <v>0</v>
      </c>
      <c r="GU8" s="101">
        <f t="shared" ref="GU8:GV9" si="72">GO8+GQ8+GS8</f>
        <v>0</v>
      </c>
      <c r="GV8" s="101">
        <f t="shared" si="72"/>
        <v>0</v>
      </c>
      <c r="GW8" s="101"/>
      <c r="GX8" s="101">
        <f t="shared" ref="GX8" si="73">GW8*D8</f>
        <v>0</v>
      </c>
      <c r="GY8" s="102"/>
      <c r="GZ8" s="101">
        <f t="shared" ref="GZ8" si="74">GY8*D8</f>
        <v>0</v>
      </c>
      <c r="HA8" s="102"/>
      <c r="HB8" s="101">
        <f t="shared" ref="HB8" si="75">HA8*D8</f>
        <v>0</v>
      </c>
      <c r="HC8" s="101">
        <f t="shared" ref="HC8:HD8" si="76">GW8+GY8+HA8</f>
        <v>0</v>
      </c>
      <c r="HD8" s="101">
        <f t="shared" si="76"/>
        <v>0</v>
      </c>
      <c r="HE8" s="101"/>
      <c r="HF8" s="101">
        <f t="shared" ref="HF8" si="77">HE8*D8</f>
        <v>0</v>
      </c>
      <c r="HG8" s="102"/>
      <c r="HH8" s="101">
        <f t="shared" ref="HH8" si="78">HG8*D8</f>
        <v>0</v>
      </c>
      <c r="HI8" s="102"/>
      <c r="HJ8" s="101">
        <f t="shared" ref="HJ8" si="79">HI8*D8</f>
        <v>0</v>
      </c>
      <c r="HK8" s="101">
        <f t="shared" ref="HK8:HL8" si="80">HE8+HG8+HI8</f>
        <v>0</v>
      </c>
      <c r="HL8" s="101">
        <f t="shared" si="80"/>
        <v>0</v>
      </c>
      <c r="HM8" s="101"/>
      <c r="HN8" s="101">
        <f t="shared" ref="HN8" si="81">HM8*D8</f>
        <v>0</v>
      </c>
      <c r="HO8" s="102"/>
      <c r="HP8" s="101">
        <f t="shared" ref="HP8" si="82">HO8*D8</f>
        <v>0</v>
      </c>
      <c r="HQ8" s="102"/>
      <c r="HR8" s="101">
        <f t="shared" ref="HR8" si="83">HQ8*D8</f>
        <v>0</v>
      </c>
      <c r="HS8" s="101">
        <f t="shared" ref="HS8:HT8" si="84">HM8+HO8+HQ8</f>
        <v>0</v>
      </c>
      <c r="HT8" s="101">
        <f t="shared" si="84"/>
        <v>0</v>
      </c>
      <c r="HU8" s="101"/>
      <c r="HV8" s="101">
        <f t="shared" ref="HV8" si="85">HU8*D8</f>
        <v>0</v>
      </c>
      <c r="HW8" s="102"/>
      <c r="HX8" s="101">
        <f t="shared" ref="HX8" si="86">HW8*D8</f>
        <v>0</v>
      </c>
      <c r="HY8" s="102"/>
      <c r="HZ8" s="101">
        <f t="shared" ref="HZ8" si="87">HY8*D8</f>
        <v>0</v>
      </c>
      <c r="IA8" s="101">
        <f t="shared" ref="IA8:IB8" si="88">HU8+HW8+HY8</f>
        <v>0</v>
      </c>
      <c r="IB8" s="101">
        <f t="shared" si="88"/>
        <v>0</v>
      </c>
      <c r="IC8" s="101"/>
      <c r="ID8" s="101">
        <f t="shared" ref="ID8" si="89">IC8*D8</f>
        <v>0</v>
      </c>
      <c r="IE8" s="102"/>
      <c r="IF8" s="101">
        <f t="shared" ref="IF8" si="90">IE8*D8</f>
        <v>0</v>
      </c>
      <c r="IG8" s="102"/>
      <c r="IH8" s="101">
        <f t="shared" ref="IH8" si="91">IG8*D8</f>
        <v>0</v>
      </c>
      <c r="II8" s="101">
        <f t="shared" ref="II8:IJ10" si="92">IC8+IE8+IG8</f>
        <v>0</v>
      </c>
      <c r="IJ8" s="101">
        <f t="shared" si="92"/>
        <v>0</v>
      </c>
      <c r="IK8" s="105"/>
      <c r="IL8" s="101">
        <f t="shared" ref="IL8" si="93">IK8*D8</f>
        <v>0</v>
      </c>
      <c r="IM8" s="105"/>
      <c r="IN8" s="101">
        <f t="shared" ref="IN8" si="94">IM8*D8</f>
        <v>0</v>
      </c>
      <c r="IO8" s="105"/>
      <c r="IP8" s="101">
        <f t="shared" ref="IP8" si="95">IO8*D8</f>
        <v>0</v>
      </c>
      <c r="IQ8" s="101">
        <f t="shared" ref="IQ8:IR8" si="96">IK8+IM8+IO8</f>
        <v>0</v>
      </c>
      <c r="IR8" s="101">
        <f t="shared" si="96"/>
        <v>0</v>
      </c>
      <c r="IS8" s="106">
        <f t="shared" ref="IS8:IZ11" si="97">E8+M8+U8+AC8+AK8+AS8+BA8+BI8+BQ8+BY8+CG8+CO8+CW8+DE8+DM8+DU8+EC8+EK8+ES8+FA8+FI8+FQ8+FY8+GG8+GO8+GW8+HE8+HM8+HU8+IC8+IK8</f>
        <v>0</v>
      </c>
      <c r="IT8" s="106">
        <f t="shared" si="97"/>
        <v>0</v>
      </c>
      <c r="IU8" s="106">
        <f t="shared" si="97"/>
        <v>0</v>
      </c>
      <c r="IV8" s="106">
        <f t="shared" si="97"/>
        <v>0</v>
      </c>
      <c r="IW8" s="106">
        <f t="shared" si="97"/>
        <v>0</v>
      </c>
      <c r="IX8" s="106">
        <f t="shared" si="97"/>
        <v>0</v>
      </c>
      <c r="IY8" s="106">
        <f t="shared" si="97"/>
        <v>0</v>
      </c>
      <c r="IZ8" s="106">
        <f t="shared" si="97"/>
        <v>0</v>
      </c>
    </row>
    <row r="9" spans="1:260" s="161" customFormat="1" ht="23.4" customHeight="1" x14ac:dyDescent="0.25">
      <c r="A9" s="162">
        <v>1</v>
      </c>
      <c r="B9" s="8" t="s">
        <v>154</v>
      </c>
      <c r="C9" s="162"/>
      <c r="D9" s="20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5"/>
      <c r="EM9" s="165"/>
      <c r="EN9" s="196">
        <v>4.1970000000000001</v>
      </c>
      <c r="EO9" s="165"/>
      <c r="EP9" s="165"/>
      <c r="EQ9" s="164">
        <f t="shared" si="46"/>
        <v>0</v>
      </c>
      <c r="ER9" s="164">
        <f t="shared" si="46"/>
        <v>4.1970000000000001</v>
      </c>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v>4.3099999999999996</v>
      </c>
      <c r="GS9" s="162"/>
      <c r="GT9" s="162"/>
      <c r="GU9" s="163">
        <f t="shared" si="72"/>
        <v>0</v>
      </c>
      <c r="GV9" s="163">
        <f t="shared" si="72"/>
        <v>4.3099999999999996</v>
      </c>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90">
        <f t="shared" si="92"/>
        <v>0</v>
      </c>
      <c r="IJ9" s="90">
        <f t="shared" si="92"/>
        <v>0</v>
      </c>
      <c r="IK9" s="162"/>
      <c r="IL9" s="162"/>
      <c r="IM9" s="162"/>
      <c r="IN9" s="162"/>
      <c r="IO9" s="162"/>
      <c r="IP9" s="162"/>
      <c r="IQ9" s="162"/>
      <c r="IR9" s="162"/>
      <c r="IS9" s="91">
        <f t="shared" si="97"/>
        <v>0</v>
      </c>
      <c r="IT9" s="91">
        <f t="shared" si="97"/>
        <v>0</v>
      </c>
      <c r="IU9" s="91">
        <f t="shared" si="97"/>
        <v>0</v>
      </c>
      <c r="IV9" s="91">
        <f t="shared" si="97"/>
        <v>8.5069999999999997</v>
      </c>
      <c r="IW9" s="91">
        <f t="shared" si="97"/>
        <v>0</v>
      </c>
      <c r="IX9" s="91">
        <f t="shared" si="97"/>
        <v>0</v>
      </c>
      <c r="IY9" s="91">
        <f t="shared" si="97"/>
        <v>0</v>
      </c>
      <c r="IZ9" s="91">
        <f t="shared" si="97"/>
        <v>8.5069999999999997</v>
      </c>
    </row>
    <row r="10" spans="1:260" s="7" customFormat="1" ht="23.4" customHeight="1" x14ac:dyDescent="0.25">
      <c r="A10" s="7">
        <v>2</v>
      </c>
      <c r="B10" s="21" t="s">
        <v>157</v>
      </c>
      <c r="C10" s="7" t="s">
        <v>82</v>
      </c>
      <c r="D10" s="203">
        <v>100</v>
      </c>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95">
        <v>0</v>
      </c>
      <c r="BC10" s="162"/>
      <c r="BD10" s="162"/>
      <c r="BE10" s="162"/>
      <c r="BF10" s="162"/>
      <c r="BG10" s="90">
        <f>BA10+BC10+BE10</f>
        <v>0</v>
      </c>
      <c r="BH10" s="90">
        <f>BB10+BD10+BF10</f>
        <v>0</v>
      </c>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5"/>
      <c r="EM10" s="165"/>
      <c r="EN10" s="165"/>
      <c r="EO10" s="165"/>
      <c r="EP10" s="165"/>
      <c r="EQ10" s="164"/>
      <c r="ER10" s="164"/>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3"/>
      <c r="GV10" s="163"/>
      <c r="GW10" s="162"/>
      <c r="GX10" s="162"/>
      <c r="GY10" s="162"/>
      <c r="GZ10" s="162"/>
      <c r="HA10" s="162"/>
      <c r="HB10" s="162"/>
      <c r="HC10" s="162"/>
      <c r="HD10" s="162"/>
      <c r="HE10" s="162"/>
      <c r="HF10" s="162"/>
      <c r="HG10" s="162"/>
      <c r="HH10" s="162"/>
      <c r="HI10" s="162"/>
      <c r="HJ10" s="162"/>
      <c r="HK10" s="162"/>
      <c r="HL10" s="162"/>
      <c r="HM10" s="162"/>
      <c r="HN10" s="162"/>
      <c r="HO10" s="162"/>
      <c r="HP10" s="162"/>
      <c r="HQ10" s="162"/>
      <c r="HR10" s="162"/>
      <c r="HS10" s="162"/>
      <c r="HT10" s="162"/>
      <c r="HU10" s="162"/>
      <c r="HV10" s="162"/>
      <c r="HW10" s="162"/>
      <c r="HX10" s="162"/>
      <c r="HY10" s="162"/>
      <c r="HZ10" s="162"/>
      <c r="IA10" s="162"/>
      <c r="IB10" s="162"/>
      <c r="IC10" s="162"/>
      <c r="ID10" s="197">
        <v>50</v>
      </c>
      <c r="IE10" s="162"/>
      <c r="IF10" s="162"/>
      <c r="IG10" s="162"/>
      <c r="IH10" s="162"/>
      <c r="II10" s="90">
        <f t="shared" si="92"/>
        <v>0</v>
      </c>
      <c r="IJ10" s="90">
        <f t="shared" si="92"/>
        <v>50</v>
      </c>
      <c r="IK10" s="162"/>
      <c r="IL10" s="162"/>
      <c r="IM10" s="162"/>
      <c r="IN10" s="162"/>
      <c r="IO10" s="162"/>
      <c r="IP10" s="162"/>
      <c r="IQ10" s="162"/>
      <c r="IR10" s="162"/>
      <c r="IS10" s="91">
        <f t="shared" si="97"/>
        <v>0</v>
      </c>
      <c r="IT10" s="91">
        <f t="shared" si="97"/>
        <v>50</v>
      </c>
      <c r="IU10" s="91">
        <f t="shared" si="97"/>
        <v>0</v>
      </c>
      <c r="IV10" s="91">
        <f t="shared" si="97"/>
        <v>0</v>
      </c>
      <c r="IW10" s="91">
        <f t="shared" si="97"/>
        <v>0</v>
      </c>
      <c r="IX10" s="91">
        <f t="shared" si="97"/>
        <v>0</v>
      </c>
      <c r="IY10" s="91">
        <f t="shared" si="97"/>
        <v>0</v>
      </c>
      <c r="IZ10" s="91">
        <f t="shared" si="97"/>
        <v>50</v>
      </c>
    </row>
    <row r="11" spans="1:260" ht="30" customHeight="1" x14ac:dyDescent="0.3">
      <c r="A11" s="7">
        <v>3</v>
      </c>
      <c r="B11" s="8" t="s">
        <v>83</v>
      </c>
      <c r="C11" s="7" t="s">
        <v>12</v>
      </c>
      <c r="D11" s="9">
        <v>50</v>
      </c>
      <c r="E11" s="93"/>
      <c r="F11" s="32">
        <f>E11*$D11</f>
        <v>0</v>
      </c>
      <c r="G11" s="93"/>
      <c r="H11" s="32">
        <f>G11*$D11</f>
        <v>0</v>
      </c>
      <c r="I11" s="93"/>
      <c r="J11" s="32">
        <f>I11*$D11</f>
        <v>0</v>
      </c>
      <c r="K11" s="90">
        <f>E11+G11+I11</f>
        <v>0</v>
      </c>
      <c r="L11" s="90">
        <f>F11+H11+J11</f>
        <v>0</v>
      </c>
      <c r="M11" s="93"/>
      <c r="N11" s="32">
        <f>M11*$D11</f>
        <v>0</v>
      </c>
      <c r="O11" s="93"/>
      <c r="P11" s="32">
        <f>O11*$D11</f>
        <v>0</v>
      </c>
      <c r="Q11" s="93"/>
      <c r="R11" s="32">
        <f>Q11*$D11</f>
        <v>0</v>
      </c>
      <c r="S11" s="90">
        <f>M11+O11+Q11</f>
        <v>0</v>
      </c>
      <c r="T11" s="90">
        <f>N11+P11+R11</f>
        <v>0</v>
      </c>
      <c r="U11" s="93"/>
      <c r="V11" s="32">
        <f>U11*$D11</f>
        <v>0</v>
      </c>
      <c r="W11" s="93"/>
      <c r="X11" s="32">
        <f>W11*$D11</f>
        <v>0</v>
      </c>
      <c r="Y11" s="93"/>
      <c r="Z11" s="32">
        <f>Y11*$D11</f>
        <v>0</v>
      </c>
      <c r="AA11" s="90">
        <f>U11+W11+Y11</f>
        <v>0</v>
      </c>
      <c r="AB11" s="90">
        <f>V11+X11+Z11</f>
        <v>0</v>
      </c>
      <c r="AC11" s="92">
        <v>0</v>
      </c>
      <c r="AD11" s="32">
        <f>AC11*$D11</f>
        <v>0</v>
      </c>
      <c r="AE11" s="92">
        <v>0</v>
      </c>
      <c r="AF11" s="32">
        <f>AE11*$D11</f>
        <v>0</v>
      </c>
      <c r="AG11" s="92">
        <v>0</v>
      </c>
      <c r="AH11" s="32">
        <f>AG11*$D11</f>
        <v>0</v>
      </c>
      <c r="AI11" s="90">
        <f>AC11+AE11+AG11</f>
        <v>0</v>
      </c>
      <c r="AJ11" s="90">
        <f>AD11+AF11+AH11</f>
        <v>0</v>
      </c>
      <c r="AK11" s="93"/>
      <c r="AL11" s="32">
        <f>AK11*$D11</f>
        <v>0</v>
      </c>
      <c r="AM11" s="93"/>
      <c r="AN11" s="32">
        <f>AM11*$D11</f>
        <v>0</v>
      </c>
      <c r="AO11" s="93"/>
      <c r="AP11" s="32">
        <f>AO11*$D11</f>
        <v>0</v>
      </c>
      <c r="AQ11" s="90">
        <f>AK11+AM11+AO11</f>
        <v>0</v>
      </c>
      <c r="AR11" s="90">
        <f>AL11+AN11+AP11</f>
        <v>0</v>
      </c>
      <c r="AS11" s="93"/>
      <c r="AT11" s="32">
        <f>AS11*$D11</f>
        <v>0</v>
      </c>
      <c r="AU11" s="93"/>
      <c r="AV11" s="32">
        <f>AU11*$D11</f>
        <v>0</v>
      </c>
      <c r="AW11" s="93"/>
      <c r="AX11" s="32">
        <f>AW11*$D11</f>
        <v>0</v>
      </c>
      <c r="AY11" s="90">
        <f>AS11+AU11+AW11</f>
        <v>0</v>
      </c>
      <c r="AZ11" s="90">
        <f>AT11+AV11+AX11</f>
        <v>0</v>
      </c>
      <c r="BA11" s="93">
        <v>0</v>
      </c>
      <c r="BB11" s="32">
        <f>BA11*$D11</f>
        <v>0</v>
      </c>
      <c r="BC11" s="93"/>
      <c r="BD11" s="32">
        <f>BC11*$D11</f>
        <v>0</v>
      </c>
      <c r="BE11" s="93"/>
      <c r="BF11" s="32">
        <f>BE11*$D11</f>
        <v>0</v>
      </c>
      <c r="BG11" s="90">
        <f>BA11+BC11+BE11</f>
        <v>0</v>
      </c>
      <c r="BH11" s="90">
        <f>BB11+BD11+BF11</f>
        <v>0</v>
      </c>
      <c r="BI11" s="93">
        <v>0</v>
      </c>
      <c r="BJ11" s="32">
        <f>BI11*$D11</f>
        <v>0</v>
      </c>
      <c r="BK11" s="93">
        <v>0</v>
      </c>
      <c r="BL11" s="32">
        <f>BK11*$D11</f>
        <v>0</v>
      </c>
      <c r="BM11" s="93">
        <v>0</v>
      </c>
      <c r="BN11" s="32">
        <f>BM11*$D11</f>
        <v>0</v>
      </c>
      <c r="BO11" s="90">
        <f>BI11+BK11+BM11</f>
        <v>0</v>
      </c>
      <c r="BP11" s="90">
        <f>BJ11+BL11+BN11</f>
        <v>0</v>
      </c>
      <c r="BQ11" s="92"/>
      <c r="BR11" s="32">
        <f>BQ11*$D11</f>
        <v>0</v>
      </c>
      <c r="BS11" s="92"/>
      <c r="BT11" s="32">
        <f>BS11*$D11</f>
        <v>0</v>
      </c>
      <c r="BU11" s="92"/>
      <c r="BV11" s="32">
        <f>BU11*$D11</f>
        <v>0</v>
      </c>
      <c r="BW11" s="90">
        <f>BQ11+BS11+BU11</f>
        <v>0</v>
      </c>
      <c r="BX11" s="90">
        <f>BR11+BT11+BV11</f>
        <v>0</v>
      </c>
      <c r="BY11" s="93"/>
      <c r="BZ11" s="32">
        <f>BY11*$D11</f>
        <v>0</v>
      </c>
      <c r="CA11" s="93"/>
      <c r="CB11" s="32">
        <f>CA11*$D11</f>
        <v>0</v>
      </c>
      <c r="CC11" s="93"/>
      <c r="CD11" s="32">
        <f>CC11*$D11</f>
        <v>0</v>
      </c>
      <c r="CE11" s="90">
        <f>BY11+CA11+CC11</f>
        <v>0</v>
      </c>
      <c r="CF11" s="90">
        <f>BZ11+CB11+CD11</f>
        <v>0</v>
      </c>
      <c r="CG11" s="93">
        <v>0</v>
      </c>
      <c r="CH11" s="32">
        <f>CG11*$D11</f>
        <v>0</v>
      </c>
      <c r="CI11" s="93"/>
      <c r="CJ11" s="32">
        <f>CI11*$D11</f>
        <v>0</v>
      </c>
      <c r="CK11" s="93"/>
      <c r="CL11" s="32">
        <f>CK11*$D11</f>
        <v>0</v>
      </c>
      <c r="CM11" s="90">
        <f>CG11+CI11+CK11</f>
        <v>0</v>
      </c>
      <c r="CN11" s="90">
        <f>CH11+CJ11+CL11</f>
        <v>0</v>
      </c>
      <c r="CO11" s="93"/>
      <c r="CP11" s="32">
        <f>CO11*$D11</f>
        <v>0</v>
      </c>
      <c r="CQ11" s="93"/>
      <c r="CR11" s="32">
        <f>CQ11*$D11</f>
        <v>0</v>
      </c>
      <c r="CS11" s="93"/>
      <c r="CT11" s="32">
        <f>CS11*$D11</f>
        <v>0</v>
      </c>
      <c r="CU11" s="90">
        <f>CO11+CQ11+CS11</f>
        <v>0</v>
      </c>
      <c r="CV11" s="90">
        <f>CP11+CR11+CT11</f>
        <v>0</v>
      </c>
      <c r="CW11" s="93">
        <v>0</v>
      </c>
      <c r="CX11" s="32">
        <f>CW11*$D11</f>
        <v>0</v>
      </c>
      <c r="CY11" s="93"/>
      <c r="CZ11" s="32">
        <f>CY11*$D11</f>
        <v>0</v>
      </c>
      <c r="DA11" s="93"/>
      <c r="DB11" s="32">
        <f>DA11*$D11</f>
        <v>0</v>
      </c>
      <c r="DC11" s="90">
        <f>CW11+CY11+DA11</f>
        <v>0</v>
      </c>
      <c r="DD11" s="90">
        <f>CX11+CZ11+DB11</f>
        <v>0</v>
      </c>
      <c r="DE11" s="94">
        <v>0</v>
      </c>
      <c r="DF11" s="32">
        <f>DE11*$D11</f>
        <v>0</v>
      </c>
      <c r="DG11" s="94">
        <v>0</v>
      </c>
      <c r="DH11" s="32">
        <f>DG11*$D11</f>
        <v>0</v>
      </c>
      <c r="DI11" s="94">
        <v>0</v>
      </c>
      <c r="DJ11" s="32">
        <f>DI11*$D11</f>
        <v>0</v>
      </c>
      <c r="DK11" s="90">
        <f>DE11+DG11+DI11</f>
        <v>0</v>
      </c>
      <c r="DL11" s="90">
        <f>DF11+DH11+DJ11</f>
        <v>0</v>
      </c>
      <c r="DM11" s="94">
        <v>0</v>
      </c>
      <c r="DN11" s="32">
        <f>DM11*$D11</f>
        <v>0</v>
      </c>
      <c r="DO11" s="94">
        <v>0</v>
      </c>
      <c r="DP11" s="32">
        <f>DO11*$D11</f>
        <v>0</v>
      </c>
      <c r="DQ11" s="94">
        <v>0</v>
      </c>
      <c r="DR11" s="32">
        <f>DQ11*$D11</f>
        <v>0</v>
      </c>
      <c r="DS11" s="90">
        <f>DM11+DO11+DQ11</f>
        <v>0</v>
      </c>
      <c r="DT11" s="90">
        <f>DN11+DP11+DR11</f>
        <v>0</v>
      </c>
      <c r="DU11" s="93"/>
      <c r="DV11" s="32">
        <f>DU11*$D11</f>
        <v>0</v>
      </c>
      <c r="DW11" s="93"/>
      <c r="DX11" s="32">
        <f>DW11*$D11</f>
        <v>0</v>
      </c>
      <c r="DY11" s="93"/>
      <c r="DZ11" s="32">
        <f>DY11*$D11</f>
        <v>0</v>
      </c>
      <c r="EA11" s="90">
        <f>DU11+DW11+DY11</f>
        <v>0</v>
      </c>
      <c r="EB11" s="90">
        <f>DV11+DX11+DZ11</f>
        <v>0</v>
      </c>
      <c r="EC11" s="92"/>
      <c r="ED11" s="32">
        <f>EC11*$D11</f>
        <v>0</v>
      </c>
      <c r="EE11" s="92"/>
      <c r="EF11" s="32">
        <f>EE11*$D11</f>
        <v>0</v>
      </c>
      <c r="EG11" s="92"/>
      <c r="EH11" s="32">
        <f>EG11*$D11</f>
        <v>0</v>
      </c>
      <c r="EI11" s="90">
        <f>EC11+EE11+EG11</f>
        <v>0</v>
      </c>
      <c r="EJ11" s="90">
        <f>ED11+EF11+EH11</f>
        <v>0</v>
      </c>
      <c r="EK11" s="93"/>
      <c r="EL11" s="32">
        <f>EK11*$D11</f>
        <v>0</v>
      </c>
      <c r="EM11" s="93"/>
      <c r="EN11" s="32">
        <f>EM11*$D11</f>
        <v>0</v>
      </c>
      <c r="EO11" s="93"/>
      <c r="EP11" s="32">
        <f>EO11*$D11</f>
        <v>0</v>
      </c>
      <c r="EQ11" s="90">
        <f>EK11+EM11+EO11</f>
        <v>0</v>
      </c>
      <c r="ER11" s="90">
        <f>EL11+EN11+EP11</f>
        <v>0</v>
      </c>
      <c r="ES11" s="93"/>
      <c r="ET11" s="32">
        <f>ES11*$D11</f>
        <v>0</v>
      </c>
      <c r="EU11" s="93"/>
      <c r="EV11" s="32">
        <f>EU11*$D11</f>
        <v>0</v>
      </c>
      <c r="EW11" s="93"/>
      <c r="EX11" s="32">
        <f>EW11*$D11</f>
        <v>0</v>
      </c>
      <c r="EY11" s="90">
        <f>ES11+EU11+EW11</f>
        <v>0</v>
      </c>
      <c r="EZ11" s="90">
        <f>ET11+EV11+EX11</f>
        <v>0</v>
      </c>
      <c r="FA11" s="94"/>
      <c r="FB11" s="32">
        <f>FA11*$D11</f>
        <v>0</v>
      </c>
      <c r="FC11" s="94"/>
      <c r="FD11" s="32">
        <f>FC11*$D11</f>
        <v>0</v>
      </c>
      <c r="FE11" s="93"/>
      <c r="FF11" s="32">
        <f>FE11*$D11</f>
        <v>0</v>
      </c>
      <c r="FG11" s="90">
        <f>FA11+FC11+FE11</f>
        <v>0</v>
      </c>
      <c r="FH11" s="90">
        <f>FB11+FD11+FF11</f>
        <v>0</v>
      </c>
      <c r="FI11" s="94">
        <v>0</v>
      </c>
      <c r="FJ11" s="32">
        <f>FI11*$D11</f>
        <v>0</v>
      </c>
      <c r="FK11" s="94">
        <v>0</v>
      </c>
      <c r="FL11" s="32">
        <f>FK11*$D11</f>
        <v>0</v>
      </c>
      <c r="FM11" s="94">
        <v>0</v>
      </c>
      <c r="FN11" s="32">
        <f>FM11*$D11</f>
        <v>0</v>
      </c>
      <c r="FO11" s="90">
        <f>FI11+FK11+FM11</f>
        <v>0</v>
      </c>
      <c r="FP11" s="90">
        <f>FJ11+FL11+FN11</f>
        <v>0</v>
      </c>
      <c r="FQ11" s="132">
        <v>0</v>
      </c>
      <c r="FR11" s="32">
        <f>FQ11*$D11</f>
        <v>0</v>
      </c>
      <c r="FS11" s="132">
        <v>0</v>
      </c>
      <c r="FT11" s="32">
        <f>FS11*$D11</f>
        <v>0</v>
      </c>
      <c r="FU11" s="132">
        <v>0</v>
      </c>
      <c r="FV11" s="32">
        <f>FU11*$D11</f>
        <v>0</v>
      </c>
      <c r="FW11" s="90">
        <f>FQ11+FS11+FU11</f>
        <v>0</v>
      </c>
      <c r="FX11" s="90">
        <f>FR11+FT11+FV11</f>
        <v>0</v>
      </c>
      <c r="FY11" s="94">
        <v>1</v>
      </c>
      <c r="FZ11" s="32">
        <v>60</v>
      </c>
      <c r="GA11" s="94"/>
      <c r="GB11" s="32">
        <f>GA11*$D11</f>
        <v>0</v>
      </c>
      <c r="GC11" s="94"/>
      <c r="GD11" s="32">
        <f>GC11*$D11</f>
        <v>0</v>
      </c>
      <c r="GE11" s="90">
        <f>FY11+GA11+GC11</f>
        <v>1</v>
      </c>
      <c r="GF11" s="90">
        <f>FZ11+GB11+GD11</f>
        <v>60</v>
      </c>
      <c r="GG11" s="93"/>
      <c r="GH11" s="32">
        <f>GG11*$D11</f>
        <v>0</v>
      </c>
      <c r="GI11" s="93"/>
      <c r="GJ11" s="32">
        <f>GI11*$D11</f>
        <v>0</v>
      </c>
      <c r="GK11" s="93"/>
      <c r="GL11" s="32">
        <f>GK11*$D11</f>
        <v>0</v>
      </c>
      <c r="GM11" s="90">
        <f>GG11+GI11+GK11</f>
        <v>0</v>
      </c>
      <c r="GN11" s="90">
        <f>GH11+GJ11+GL11</f>
        <v>0</v>
      </c>
      <c r="GO11" s="92">
        <v>0</v>
      </c>
      <c r="GP11" s="32">
        <f>GO11*$D11</f>
        <v>0</v>
      </c>
      <c r="GQ11" s="92">
        <v>0</v>
      </c>
      <c r="GR11" s="32">
        <f>GQ11*$D11</f>
        <v>0</v>
      </c>
      <c r="GS11" s="92">
        <v>0</v>
      </c>
      <c r="GT11" s="32">
        <f>GS11*$D11</f>
        <v>0</v>
      </c>
      <c r="GU11" s="90">
        <f>GO11+GQ11+GS11</f>
        <v>0</v>
      </c>
      <c r="GV11" s="90">
        <f>GP11+GR11+GT11</f>
        <v>0</v>
      </c>
      <c r="GW11" s="93"/>
      <c r="GX11" s="32">
        <f>GW11*$D11</f>
        <v>0</v>
      </c>
      <c r="GY11" s="93"/>
      <c r="GZ11" s="32">
        <f>GY11*$D11</f>
        <v>0</v>
      </c>
      <c r="HA11" s="93"/>
      <c r="HB11" s="32">
        <f>HA11*$D11</f>
        <v>0</v>
      </c>
      <c r="HC11" s="90">
        <f>GW11+GY11+HA11</f>
        <v>0</v>
      </c>
      <c r="HD11" s="90">
        <f>GX11+GZ11+HB11</f>
        <v>0</v>
      </c>
      <c r="HE11" s="93"/>
      <c r="HF11" s="32">
        <f>HE11*$D11</f>
        <v>0</v>
      </c>
      <c r="HG11" s="93"/>
      <c r="HH11" s="32">
        <f>HG11*$D11</f>
        <v>0</v>
      </c>
      <c r="HI11" s="93"/>
      <c r="HJ11" s="32">
        <f>HI11*$D11</f>
        <v>0</v>
      </c>
      <c r="HK11" s="90">
        <f>HE11+HG11+HI11</f>
        <v>0</v>
      </c>
      <c r="HL11" s="90">
        <f>HF11+HH11+HJ11</f>
        <v>0</v>
      </c>
      <c r="HM11" s="93">
        <v>0</v>
      </c>
      <c r="HN11" s="32">
        <f>HM11*$D11</f>
        <v>0</v>
      </c>
      <c r="HO11" s="93">
        <v>0</v>
      </c>
      <c r="HP11" s="32">
        <f>HO11*$D11</f>
        <v>0</v>
      </c>
      <c r="HQ11" s="93">
        <v>0</v>
      </c>
      <c r="HR11" s="32">
        <f>HQ11*$D11</f>
        <v>0</v>
      </c>
      <c r="HS11" s="90">
        <f>HM11+HO11+HQ11</f>
        <v>0</v>
      </c>
      <c r="HT11" s="90">
        <f>HN11+HP11+HR11</f>
        <v>0</v>
      </c>
      <c r="HU11" s="93"/>
      <c r="HV11" s="32">
        <f>HU11*$D11</f>
        <v>0</v>
      </c>
      <c r="HW11" s="93"/>
      <c r="HX11" s="32">
        <f>HW11*$D11</f>
        <v>0</v>
      </c>
      <c r="HY11" s="93"/>
      <c r="HZ11" s="32">
        <f>HY11*$D11</f>
        <v>0</v>
      </c>
      <c r="IA11" s="90">
        <f>HU11+HW11+HY11</f>
        <v>0</v>
      </c>
      <c r="IB11" s="90">
        <f>HV11+HX11+HZ11</f>
        <v>0</v>
      </c>
      <c r="IC11" s="93">
        <v>1</v>
      </c>
      <c r="ID11" s="32">
        <f>30+40+70</f>
        <v>140</v>
      </c>
      <c r="IE11" s="93">
        <v>0</v>
      </c>
      <c r="IF11" s="32">
        <f>IE11*$D11</f>
        <v>0</v>
      </c>
      <c r="IG11" s="93">
        <v>0</v>
      </c>
      <c r="IH11" s="32">
        <f>IG11*$D11</f>
        <v>0</v>
      </c>
      <c r="II11" s="90">
        <f>IC11+IE11+IG11</f>
        <v>1</v>
      </c>
      <c r="IJ11" s="90">
        <f>ID11+IF11+IH11</f>
        <v>140</v>
      </c>
      <c r="IK11" s="91"/>
      <c r="IL11" s="32">
        <f>IK11*$D11</f>
        <v>0</v>
      </c>
      <c r="IM11" s="91"/>
      <c r="IN11" s="32">
        <f>IM11*$D11</f>
        <v>0</v>
      </c>
      <c r="IO11" s="91"/>
      <c r="IP11" s="32">
        <f>IO11*$D11</f>
        <v>0</v>
      </c>
      <c r="IQ11" s="90">
        <f>IK11+IM11+IO11</f>
        <v>0</v>
      </c>
      <c r="IR11" s="90">
        <f>IL11+IN11+IP11</f>
        <v>0</v>
      </c>
      <c r="IS11" s="91">
        <f t="shared" si="97"/>
        <v>2</v>
      </c>
      <c r="IT11" s="91">
        <f t="shared" si="97"/>
        <v>200</v>
      </c>
      <c r="IU11" s="91">
        <f t="shared" si="97"/>
        <v>0</v>
      </c>
      <c r="IV11" s="91">
        <f t="shared" si="97"/>
        <v>0</v>
      </c>
      <c r="IW11" s="91">
        <f t="shared" si="97"/>
        <v>0</v>
      </c>
      <c r="IX11" s="91">
        <f t="shared" si="97"/>
        <v>0</v>
      </c>
      <c r="IY11" s="91">
        <f t="shared" si="97"/>
        <v>2</v>
      </c>
      <c r="IZ11" s="91">
        <f t="shared" si="97"/>
        <v>200</v>
      </c>
    </row>
    <row r="12" spans="1:260" s="137" customFormat="1" ht="25.8" customHeight="1" x14ac:dyDescent="0.3">
      <c r="A12" s="111"/>
      <c r="B12" s="112" t="s">
        <v>100</v>
      </c>
      <c r="C12" s="111"/>
      <c r="D12" s="113"/>
      <c r="E12" s="114">
        <f t="shared" ref="E12:BP12" si="98">E11+E10+E9</f>
        <v>0</v>
      </c>
      <c r="F12" s="114">
        <f t="shared" si="98"/>
        <v>0</v>
      </c>
      <c r="G12" s="114">
        <f t="shared" si="98"/>
        <v>0</v>
      </c>
      <c r="H12" s="114">
        <f t="shared" si="98"/>
        <v>0</v>
      </c>
      <c r="I12" s="114">
        <f t="shared" si="98"/>
        <v>0</v>
      </c>
      <c r="J12" s="114">
        <f t="shared" si="98"/>
        <v>0</v>
      </c>
      <c r="K12" s="114">
        <f t="shared" si="98"/>
        <v>0</v>
      </c>
      <c r="L12" s="114">
        <f t="shared" si="98"/>
        <v>0</v>
      </c>
      <c r="M12" s="114">
        <f t="shared" si="98"/>
        <v>0</v>
      </c>
      <c r="N12" s="114">
        <f t="shared" si="98"/>
        <v>0</v>
      </c>
      <c r="O12" s="114">
        <f t="shared" si="98"/>
        <v>0</v>
      </c>
      <c r="P12" s="114">
        <f t="shared" si="98"/>
        <v>0</v>
      </c>
      <c r="Q12" s="114">
        <f t="shared" si="98"/>
        <v>0</v>
      </c>
      <c r="R12" s="114">
        <f t="shared" si="98"/>
        <v>0</v>
      </c>
      <c r="S12" s="114">
        <f t="shared" si="98"/>
        <v>0</v>
      </c>
      <c r="T12" s="114">
        <f t="shared" si="98"/>
        <v>0</v>
      </c>
      <c r="U12" s="114">
        <f t="shared" si="98"/>
        <v>0</v>
      </c>
      <c r="V12" s="114">
        <f t="shared" si="98"/>
        <v>0</v>
      </c>
      <c r="W12" s="114">
        <f t="shared" si="98"/>
        <v>0</v>
      </c>
      <c r="X12" s="114">
        <f t="shared" si="98"/>
        <v>0</v>
      </c>
      <c r="Y12" s="114">
        <f t="shared" si="98"/>
        <v>0</v>
      </c>
      <c r="Z12" s="114">
        <f t="shared" si="98"/>
        <v>0</v>
      </c>
      <c r="AA12" s="114">
        <f t="shared" si="98"/>
        <v>0</v>
      </c>
      <c r="AB12" s="114">
        <f t="shared" si="98"/>
        <v>0</v>
      </c>
      <c r="AC12" s="114">
        <f t="shared" si="98"/>
        <v>0</v>
      </c>
      <c r="AD12" s="114">
        <f t="shared" si="98"/>
        <v>0</v>
      </c>
      <c r="AE12" s="114">
        <f t="shared" si="98"/>
        <v>0</v>
      </c>
      <c r="AF12" s="114">
        <f t="shared" si="98"/>
        <v>0</v>
      </c>
      <c r="AG12" s="114">
        <f t="shared" si="98"/>
        <v>0</v>
      </c>
      <c r="AH12" s="114">
        <f t="shared" si="98"/>
        <v>0</v>
      </c>
      <c r="AI12" s="114">
        <f t="shared" si="98"/>
        <v>0</v>
      </c>
      <c r="AJ12" s="114">
        <f t="shared" si="98"/>
        <v>0</v>
      </c>
      <c r="AK12" s="114">
        <f t="shared" si="98"/>
        <v>0</v>
      </c>
      <c r="AL12" s="114">
        <f t="shared" si="98"/>
        <v>0</v>
      </c>
      <c r="AM12" s="114">
        <f t="shared" si="98"/>
        <v>0</v>
      </c>
      <c r="AN12" s="114">
        <f t="shared" si="98"/>
        <v>0</v>
      </c>
      <c r="AO12" s="114">
        <f t="shared" si="98"/>
        <v>0</v>
      </c>
      <c r="AP12" s="114">
        <f t="shared" si="98"/>
        <v>0</v>
      </c>
      <c r="AQ12" s="114">
        <f t="shared" si="98"/>
        <v>0</v>
      </c>
      <c r="AR12" s="114">
        <f t="shared" si="98"/>
        <v>0</v>
      </c>
      <c r="AS12" s="114">
        <f t="shared" si="98"/>
        <v>0</v>
      </c>
      <c r="AT12" s="114">
        <f t="shared" si="98"/>
        <v>0</v>
      </c>
      <c r="AU12" s="114">
        <f t="shared" si="98"/>
        <v>0</v>
      </c>
      <c r="AV12" s="114">
        <f t="shared" si="98"/>
        <v>0</v>
      </c>
      <c r="AW12" s="114">
        <f t="shared" si="98"/>
        <v>0</v>
      </c>
      <c r="AX12" s="114">
        <f t="shared" si="98"/>
        <v>0</v>
      </c>
      <c r="AY12" s="114">
        <f t="shared" si="98"/>
        <v>0</v>
      </c>
      <c r="AZ12" s="114">
        <f t="shared" si="98"/>
        <v>0</v>
      </c>
      <c r="BA12" s="114">
        <f t="shared" si="98"/>
        <v>0</v>
      </c>
      <c r="BB12" s="114">
        <f t="shared" si="98"/>
        <v>0</v>
      </c>
      <c r="BC12" s="114">
        <f t="shared" si="98"/>
        <v>0</v>
      </c>
      <c r="BD12" s="114">
        <f t="shared" si="98"/>
        <v>0</v>
      </c>
      <c r="BE12" s="114">
        <f t="shared" si="98"/>
        <v>0</v>
      </c>
      <c r="BF12" s="114">
        <f t="shared" si="98"/>
        <v>0</v>
      </c>
      <c r="BG12" s="114">
        <f t="shared" si="98"/>
        <v>0</v>
      </c>
      <c r="BH12" s="114">
        <f t="shared" si="98"/>
        <v>0</v>
      </c>
      <c r="BI12" s="114">
        <f t="shared" si="98"/>
        <v>0</v>
      </c>
      <c r="BJ12" s="114">
        <f t="shared" si="98"/>
        <v>0</v>
      </c>
      <c r="BK12" s="114">
        <f t="shared" si="98"/>
        <v>0</v>
      </c>
      <c r="BL12" s="114">
        <f t="shared" si="98"/>
        <v>0</v>
      </c>
      <c r="BM12" s="114">
        <f t="shared" si="98"/>
        <v>0</v>
      </c>
      <c r="BN12" s="114">
        <f t="shared" si="98"/>
        <v>0</v>
      </c>
      <c r="BO12" s="114">
        <f t="shared" si="98"/>
        <v>0</v>
      </c>
      <c r="BP12" s="114">
        <f t="shared" si="98"/>
        <v>0</v>
      </c>
      <c r="BQ12" s="114">
        <f t="shared" ref="BQ12:EB12" si="99">BQ11+BQ10+BQ9</f>
        <v>0</v>
      </c>
      <c r="BR12" s="114">
        <f t="shared" si="99"/>
        <v>0</v>
      </c>
      <c r="BS12" s="114">
        <f t="shared" si="99"/>
        <v>0</v>
      </c>
      <c r="BT12" s="114">
        <f t="shared" si="99"/>
        <v>0</v>
      </c>
      <c r="BU12" s="114">
        <f t="shared" si="99"/>
        <v>0</v>
      </c>
      <c r="BV12" s="114">
        <f t="shared" si="99"/>
        <v>0</v>
      </c>
      <c r="BW12" s="114">
        <f t="shared" si="99"/>
        <v>0</v>
      </c>
      <c r="BX12" s="114">
        <f t="shared" si="99"/>
        <v>0</v>
      </c>
      <c r="BY12" s="114">
        <f t="shared" si="99"/>
        <v>0</v>
      </c>
      <c r="BZ12" s="114">
        <f t="shared" si="99"/>
        <v>0</v>
      </c>
      <c r="CA12" s="114">
        <f t="shared" si="99"/>
        <v>0</v>
      </c>
      <c r="CB12" s="114">
        <f t="shared" si="99"/>
        <v>0</v>
      </c>
      <c r="CC12" s="114">
        <f t="shared" si="99"/>
        <v>0</v>
      </c>
      <c r="CD12" s="114">
        <f t="shared" si="99"/>
        <v>0</v>
      </c>
      <c r="CE12" s="114">
        <f t="shared" si="99"/>
        <v>0</v>
      </c>
      <c r="CF12" s="114">
        <f t="shared" si="99"/>
        <v>0</v>
      </c>
      <c r="CG12" s="114">
        <f t="shared" si="99"/>
        <v>0</v>
      </c>
      <c r="CH12" s="114">
        <f t="shared" si="99"/>
        <v>0</v>
      </c>
      <c r="CI12" s="114">
        <f t="shared" si="99"/>
        <v>0</v>
      </c>
      <c r="CJ12" s="114">
        <f t="shared" si="99"/>
        <v>0</v>
      </c>
      <c r="CK12" s="114">
        <f t="shared" si="99"/>
        <v>0</v>
      </c>
      <c r="CL12" s="114">
        <f t="shared" si="99"/>
        <v>0</v>
      </c>
      <c r="CM12" s="114">
        <f t="shared" si="99"/>
        <v>0</v>
      </c>
      <c r="CN12" s="114">
        <f t="shared" si="99"/>
        <v>0</v>
      </c>
      <c r="CO12" s="114">
        <f t="shared" si="99"/>
        <v>0</v>
      </c>
      <c r="CP12" s="114">
        <f t="shared" si="99"/>
        <v>0</v>
      </c>
      <c r="CQ12" s="114">
        <f t="shared" si="99"/>
        <v>0</v>
      </c>
      <c r="CR12" s="114">
        <f t="shared" si="99"/>
        <v>0</v>
      </c>
      <c r="CS12" s="114">
        <f t="shared" si="99"/>
        <v>0</v>
      </c>
      <c r="CT12" s="114">
        <f t="shared" si="99"/>
        <v>0</v>
      </c>
      <c r="CU12" s="114">
        <f t="shared" si="99"/>
        <v>0</v>
      </c>
      <c r="CV12" s="114">
        <f t="shared" si="99"/>
        <v>0</v>
      </c>
      <c r="CW12" s="114">
        <f t="shared" si="99"/>
        <v>0</v>
      </c>
      <c r="CX12" s="114">
        <f t="shared" si="99"/>
        <v>0</v>
      </c>
      <c r="CY12" s="114">
        <f t="shared" si="99"/>
        <v>0</v>
      </c>
      <c r="CZ12" s="114">
        <f t="shared" si="99"/>
        <v>0</v>
      </c>
      <c r="DA12" s="114">
        <f t="shared" si="99"/>
        <v>0</v>
      </c>
      <c r="DB12" s="114">
        <f t="shared" si="99"/>
        <v>0</v>
      </c>
      <c r="DC12" s="114">
        <f t="shared" si="99"/>
        <v>0</v>
      </c>
      <c r="DD12" s="114">
        <f t="shared" si="99"/>
        <v>0</v>
      </c>
      <c r="DE12" s="114">
        <f t="shared" si="99"/>
        <v>0</v>
      </c>
      <c r="DF12" s="114">
        <f t="shared" si="99"/>
        <v>0</v>
      </c>
      <c r="DG12" s="114">
        <f t="shared" si="99"/>
        <v>0</v>
      </c>
      <c r="DH12" s="114">
        <f t="shared" si="99"/>
        <v>0</v>
      </c>
      <c r="DI12" s="114">
        <f t="shared" si="99"/>
        <v>0</v>
      </c>
      <c r="DJ12" s="114">
        <f t="shared" si="99"/>
        <v>0</v>
      </c>
      <c r="DK12" s="114">
        <f t="shared" si="99"/>
        <v>0</v>
      </c>
      <c r="DL12" s="114">
        <f t="shared" si="99"/>
        <v>0</v>
      </c>
      <c r="DM12" s="114">
        <f t="shared" si="99"/>
        <v>0</v>
      </c>
      <c r="DN12" s="114">
        <f t="shared" si="99"/>
        <v>0</v>
      </c>
      <c r="DO12" s="114">
        <f t="shared" si="99"/>
        <v>0</v>
      </c>
      <c r="DP12" s="114">
        <f t="shared" si="99"/>
        <v>0</v>
      </c>
      <c r="DQ12" s="114">
        <f t="shared" si="99"/>
        <v>0</v>
      </c>
      <c r="DR12" s="114">
        <f t="shared" si="99"/>
        <v>0</v>
      </c>
      <c r="DS12" s="114">
        <f t="shared" si="99"/>
        <v>0</v>
      </c>
      <c r="DT12" s="114">
        <f t="shared" si="99"/>
        <v>0</v>
      </c>
      <c r="DU12" s="114">
        <f t="shared" si="99"/>
        <v>0</v>
      </c>
      <c r="DV12" s="114">
        <f t="shared" si="99"/>
        <v>0</v>
      </c>
      <c r="DW12" s="114">
        <f t="shared" si="99"/>
        <v>0</v>
      </c>
      <c r="DX12" s="114">
        <f t="shared" si="99"/>
        <v>0</v>
      </c>
      <c r="DY12" s="114">
        <f t="shared" si="99"/>
        <v>0</v>
      </c>
      <c r="DZ12" s="114">
        <f t="shared" si="99"/>
        <v>0</v>
      </c>
      <c r="EA12" s="114">
        <f t="shared" si="99"/>
        <v>0</v>
      </c>
      <c r="EB12" s="114">
        <f t="shared" si="99"/>
        <v>0</v>
      </c>
      <c r="EC12" s="114">
        <f t="shared" ref="EC12:GN12" si="100">EC11+EC10+EC9</f>
        <v>0</v>
      </c>
      <c r="ED12" s="114">
        <f t="shared" si="100"/>
        <v>0</v>
      </c>
      <c r="EE12" s="114">
        <f t="shared" si="100"/>
        <v>0</v>
      </c>
      <c r="EF12" s="114">
        <f t="shared" si="100"/>
        <v>0</v>
      </c>
      <c r="EG12" s="114">
        <f t="shared" si="100"/>
        <v>0</v>
      </c>
      <c r="EH12" s="114">
        <f t="shared" si="100"/>
        <v>0</v>
      </c>
      <c r="EI12" s="114">
        <f t="shared" si="100"/>
        <v>0</v>
      </c>
      <c r="EJ12" s="114">
        <f t="shared" si="100"/>
        <v>0</v>
      </c>
      <c r="EK12" s="114">
        <f t="shared" si="100"/>
        <v>0</v>
      </c>
      <c r="EL12" s="114">
        <f t="shared" si="100"/>
        <v>0</v>
      </c>
      <c r="EM12" s="114">
        <f t="shared" si="100"/>
        <v>0</v>
      </c>
      <c r="EN12" s="114">
        <f t="shared" si="100"/>
        <v>4.1970000000000001</v>
      </c>
      <c r="EO12" s="114">
        <f t="shared" si="100"/>
        <v>0</v>
      </c>
      <c r="EP12" s="114">
        <f t="shared" si="100"/>
        <v>0</v>
      </c>
      <c r="EQ12" s="114">
        <f t="shared" si="100"/>
        <v>0</v>
      </c>
      <c r="ER12" s="114">
        <f t="shared" si="100"/>
        <v>4.1970000000000001</v>
      </c>
      <c r="ES12" s="114">
        <f t="shared" si="100"/>
        <v>0</v>
      </c>
      <c r="ET12" s="114">
        <f t="shared" si="100"/>
        <v>0</v>
      </c>
      <c r="EU12" s="114">
        <f t="shared" si="100"/>
        <v>0</v>
      </c>
      <c r="EV12" s="114">
        <f t="shared" si="100"/>
        <v>0</v>
      </c>
      <c r="EW12" s="114">
        <f t="shared" si="100"/>
        <v>0</v>
      </c>
      <c r="EX12" s="114">
        <f t="shared" si="100"/>
        <v>0</v>
      </c>
      <c r="EY12" s="114">
        <f t="shared" si="100"/>
        <v>0</v>
      </c>
      <c r="EZ12" s="114">
        <f t="shared" si="100"/>
        <v>0</v>
      </c>
      <c r="FA12" s="114">
        <f t="shared" si="100"/>
        <v>0</v>
      </c>
      <c r="FB12" s="114">
        <f t="shared" si="100"/>
        <v>0</v>
      </c>
      <c r="FC12" s="114">
        <f t="shared" si="100"/>
        <v>0</v>
      </c>
      <c r="FD12" s="114">
        <f t="shared" si="100"/>
        <v>0</v>
      </c>
      <c r="FE12" s="114">
        <f t="shared" si="100"/>
        <v>0</v>
      </c>
      <c r="FF12" s="114">
        <f t="shared" si="100"/>
        <v>0</v>
      </c>
      <c r="FG12" s="114">
        <f t="shared" si="100"/>
        <v>0</v>
      </c>
      <c r="FH12" s="114">
        <f t="shared" si="100"/>
        <v>0</v>
      </c>
      <c r="FI12" s="114">
        <f t="shared" si="100"/>
        <v>0</v>
      </c>
      <c r="FJ12" s="114">
        <f t="shared" si="100"/>
        <v>0</v>
      </c>
      <c r="FK12" s="114">
        <f t="shared" si="100"/>
        <v>0</v>
      </c>
      <c r="FL12" s="114">
        <f t="shared" si="100"/>
        <v>0</v>
      </c>
      <c r="FM12" s="114">
        <f t="shared" si="100"/>
        <v>0</v>
      </c>
      <c r="FN12" s="114">
        <f t="shared" si="100"/>
        <v>0</v>
      </c>
      <c r="FO12" s="114">
        <f t="shared" si="100"/>
        <v>0</v>
      </c>
      <c r="FP12" s="114">
        <f t="shared" si="100"/>
        <v>0</v>
      </c>
      <c r="FQ12" s="114">
        <f t="shared" si="100"/>
        <v>0</v>
      </c>
      <c r="FR12" s="114">
        <f t="shared" si="100"/>
        <v>0</v>
      </c>
      <c r="FS12" s="114">
        <f t="shared" si="100"/>
        <v>0</v>
      </c>
      <c r="FT12" s="114">
        <f t="shared" si="100"/>
        <v>0</v>
      </c>
      <c r="FU12" s="114">
        <f t="shared" si="100"/>
        <v>0</v>
      </c>
      <c r="FV12" s="114">
        <f t="shared" si="100"/>
        <v>0</v>
      </c>
      <c r="FW12" s="114">
        <f t="shared" si="100"/>
        <v>0</v>
      </c>
      <c r="FX12" s="114">
        <f t="shared" si="100"/>
        <v>0</v>
      </c>
      <c r="FY12" s="114">
        <f t="shared" si="100"/>
        <v>1</v>
      </c>
      <c r="FZ12" s="114">
        <f t="shared" si="100"/>
        <v>60</v>
      </c>
      <c r="GA12" s="114">
        <f t="shared" si="100"/>
        <v>0</v>
      </c>
      <c r="GB12" s="114">
        <f t="shared" si="100"/>
        <v>0</v>
      </c>
      <c r="GC12" s="114">
        <f t="shared" si="100"/>
        <v>0</v>
      </c>
      <c r="GD12" s="114">
        <f t="shared" si="100"/>
        <v>0</v>
      </c>
      <c r="GE12" s="114">
        <f t="shared" si="100"/>
        <v>1</v>
      </c>
      <c r="GF12" s="114">
        <f t="shared" si="100"/>
        <v>60</v>
      </c>
      <c r="GG12" s="114">
        <f t="shared" si="100"/>
        <v>0</v>
      </c>
      <c r="GH12" s="114">
        <f t="shared" si="100"/>
        <v>0</v>
      </c>
      <c r="GI12" s="114">
        <f t="shared" si="100"/>
        <v>0</v>
      </c>
      <c r="GJ12" s="114">
        <f t="shared" si="100"/>
        <v>0</v>
      </c>
      <c r="GK12" s="114">
        <f t="shared" si="100"/>
        <v>0</v>
      </c>
      <c r="GL12" s="114">
        <f t="shared" si="100"/>
        <v>0</v>
      </c>
      <c r="GM12" s="114">
        <f t="shared" si="100"/>
        <v>0</v>
      </c>
      <c r="GN12" s="114">
        <f t="shared" si="100"/>
        <v>0</v>
      </c>
      <c r="GO12" s="114">
        <f t="shared" ref="GO12:IR12" si="101">GO11+GO10+GO9</f>
        <v>0</v>
      </c>
      <c r="GP12" s="114">
        <f t="shared" si="101"/>
        <v>0</v>
      </c>
      <c r="GQ12" s="114">
        <f t="shared" si="101"/>
        <v>0</v>
      </c>
      <c r="GR12" s="114">
        <f t="shared" si="101"/>
        <v>4.3099999999999996</v>
      </c>
      <c r="GS12" s="114">
        <f t="shared" si="101"/>
        <v>0</v>
      </c>
      <c r="GT12" s="114">
        <f t="shared" si="101"/>
        <v>0</v>
      </c>
      <c r="GU12" s="114">
        <f t="shared" si="101"/>
        <v>0</v>
      </c>
      <c r="GV12" s="114">
        <f t="shared" si="101"/>
        <v>4.3099999999999996</v>
      </c>
      <c r="GW12" s="114">
        <f t="shared" si="101"/>
        <v>0</v>
      </c>
      <c r="GX12" s="114">
        <f t="shared" si="101"/>
        <v>0</v>
      </c>
      <c r="GY12" s="114">
        <f t="shared" si="101"/>
        <v>0</v>
      </c>
      <c r="GZ12" s="114">
        <f t="shared" si="101"/>
        <v>0</v>
      </c>
      <c r="HA12" s="114">
        <f t="shared" si="101"/>
        <v>0</v>
      </c>
      <c r="HB12" s="114">
        <f t="shared" si="101"/>
        <v>0</v>
      </c>
      <c r="HC12" s="114">
        <f t="shared" si="101"/>
        <v>0</v>
      </c>
      <c r="HD12" s="114">
        <f t="shared" si="101"/>
        <v>0</v>
      </c>
      <c r="HE12" s="114">
        <f t="shared" si="101"/>
        <v>0</v>
      </c>
      <c r="HF12" s="114">
        <f t="shared" si="101"/>
        <v>0</v>
      </c>
      <c r="HG12" s="114">
        <f t="shared" si="101"/>
        <v>0</v>
      </c>
      <c r="HH12" s="114">
        <f t="shared" si="101"/>
        <v>0</v>
      </c>
      <c r="HI12" s="114">
        <f t="shared" si="101"/>
        <v>0</v>
      </c>
      <c r="HJ12" s="114">
        <f t="shared" si="101"/>
        <v>0</v>
      </c>
      <c r="HK12" s="114">
        <f t="shared" si="101"/>
        <v>0</v>
      </c>
      <c r="HL12" s="114">
        <f t="shared" si="101"/>
        <v>0</v>
      </c>
      <c r="HM12" s="114">
        <f t="shared" si="101"/>
        <v>0</v>
      </c>
      <c r="HN12" s="114">
        <f t="shared" si="101"/>
        <v>0</v>
      </c>
      <c r="HO12" s="114">
        <f t="shared" si="101"/>
        <v>0</v>
      </c>
      <c r="HP12" s="114">
        <f t="shared" si="101"/>
        <v>0</v>
      </c>
      <c r="HQ12" s="114">
        <f t="shared" si="101"/>
        <v>0</v>
      </c>
      <c r="HR12" s="114">
        <f t="shared" si="101"/>
        <v>0</v>
      </c>
      <c r="HS12" s="114">
        <f t="shared" si="101"/>
        <v>0</v>
      </c>
      <c r="HT12" s="114">
        <f t="shared" si="101"/>
        <v>0</v>
      </c>
      <c r="HU12" s="114">
        <f t="shared" si="101"/>
        <v>0</v>
      </c>
      <c r="HV12" s="114">
        <f t="shared" si="101"/>
        <v>0</v>
      </c>
      <c r="HW12" s="114">
        <f t="shared" si="101"/>
        <v>0</v>
      </c>
      <c r="HX12" s="114">
        <f t="shared" si="101"/>
        <v>0</v>
      </c>
      <c r="HY12" s="114">
        <f t="shared" si="101"/>
        <v>0</v>
      </c>
      <c r="HZ12" s="114">
        <f t="shared" si="101"/>
        <v>0</v>
      </c>
      <c r="IA12" s="114">
        <f t="shared" si="101"/>
        <v>0</v>
      </c>
      <c r="IB12" s="114">
        <f t="shared" si="101"/>
        <v>0</v>
      </c>
      <c r="IC12" s="114">
        <f t="shared" si="101"/>
        <v>1</v>
      </c>
      <c r="ID12" s="114">
        <f t="shared" si="101"/>
        <v>190</v>
      </c>
      <c r="IE12" s="114">
        <f t="shared" si="101"/>
        <v>0</v>
      </c>
      <c r="IF12" s="114">
        <f t="shared" si="101"/>
        <v>0</v>
      </c>
      <c r="IG12" s="114">
        <f t="shared" si="101"/>
        <v>0</v>
      </c>
      <c r="IH12" s="114">
        <f t="shared" si="101"/>
        <v>0</v>
      </c>
      <c r="II12" s="114">
        <f t="shared" si="101"/>
        <v>1</v>
      </c>
      <c r="IJ12" s="114">
        <f t="shared" si="101"/>
        <v>190</v>
      </c>
      <c r="IK12" s="114">
        <f t="shared" si="101"/>
        <v>0</v>
      </c>
      <c r="IL12" s="114">
        <f t="shared" si="101"/>
        <v>0</v>
      </c>
      <c r="IM12" s="114">
        <f t="shared" si="101"/>
        <v>0</v>
      </c>
      <c r="IN12" s="114">
        <f t="shared" si="101"/>
        <v>0</v>
      </c>
      <c r="IO12" s="114">
        <f t="shared" si="101"/>
        <v>0</v>
      </c>
      <c r="IP12" s="114">
        <f t="shared" si="101"/>
        <v>0</v>
      </c>
      <c r="IQ12" s="114">
        <f t="shared" si="101"/>
        <v>0</v>
      </c>
      <c r="IR12" s="114">
        <f t="shared" si="101"/>
        <v>0</v>
      </c>
      <c r="IS12" s="114">
        <f>IS11+IS10+IS9</f>
        <v>2</v>
      </c>
      <c r="IT12" s="114">
        <f t="shared" ref="IT12:IZ12" si="102">IT11+IT10+IT9</f>
        <v>250</v>
      </c>
      <c r="IU12" s="114">
        <f t="shared" si="102"/>
        <v>0</v>
      </c>
      <c r="IV12" s="114">
        <f t="shared" si="102"/>
        <v>8.5069999999999997</v>
      </c>
      <c r="IW12" s="114">
        <f t="shared" si="102"/>
        <v>0</v>
      </c>
      <c r="IX12" s="114">
        <f t="shared" si="102"/>
        <v>0</v>
      </c>
      <c r="IY12" s="114">
        <f t="shared" si="102"/>
        <v>2</v>
      </c>
      <c r="IZ12" s="114">
        <f t="shared" si="102"/>
        <v>258.50700000000001</v>
      </c>
    </row>
    <row r="13" spans="1:260" s="136" customFormat="1" ht="33.6" customHeight="1" x14ac:dyDescent="0.3">
      <c r="A13" s="99" t="s">
        <v>13</v>
      </c>
      <c r="B13" s="107" t="s">
        <v>14</v>
      </c>
      <c r="C13" s="99"/>
      <c r="D13" s="10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c r="IA13" s="138"/>
      <c r="IB13" s="138"/>
      <c r="IC13" s="138"/>
      <c r="ID13" s="138"/>
      <c r="IE13" s="138"/>
      <c r="IF13" s="138"/>
      <c r="IG13" s="138"/>
      <c r="IH13" s="138"/>
      <c r="II13" s="138"/>
      <c r="IJ13" s="138"/>
      <c r="IK13" s="138"/>
      <c r="IL13" s="138"/>
      <c r="IM13" s="138"/>
      <c r="IN13" s="138"/>
      <c r="IO13" s="138"/>
      <c r="IP13" s="138"/>
      <c r="IQ13" s="138"/>
      <c r="IR13" s="138"/>
      <c r="IS13" s="138"/>
      <c r="IT13" s="138"/>
      <c r="IU13" s="138"/>
      <c r="IV13" s="138"/>
      <c r="IW13" s="138"/>
      <c r="IX13" s="138"/>
      <c r="IY13" s="138"/>
      <c r="IZ13" s="138"/>
    </row>
    <row r="14" spans="1:260" ht="25.8" customHeight="1" x14ac:dyDescent="0.3">
      <c r="A14" s="4">
        <v>1</v>
      </c>
      <c r="B14" s="21" t="s">
        <v>15</v>
      </c>
      <c r="C14" s="7" t="s">
        <v>16</v>
      </c>
      <c r="D14" s="9">
        <v>9.8400000000000001E-2</v>
      </c>
      <c r="E14" s="93"/>
      <c r="F14" s="32">
        <f t="shared" ref="F14:H33" si="103">E14*$D14</f>
        <v>0</v>
      </c>
      <c r="G14" s="93"/>
      <c r="H14" s="32">
        <f t="shared" si="103"/>
        <v>0</v>
      </c>
      <c r="I14" s="93"/>
      <c r="J14" s="32">
        <f t="shared" ref="J14:J17" si="104">I14*$D14</f>
        <v>0</v>
      </c>
      <c r="K14" s="90">
        <f t="shared" ref="K14:L33" si="105">E14+G14+I14</f>
        <v>0</v>
      </c>
      <c r="L14" s="90">
        <f t="shared" si="105"/>
        <v>0</v>
      </c>
      <c r="M14" s="93"/>
      <c r="N14" s="32">
        <f t="shared" ref="N14:N17" si="106">M14*$D14</f>
        <v>0</v>
      </c>
      <c r="O14" s="93"/>
      <c r="P14" s="32">
        <f t="shared" ref="P14:P17" si="107">O14*$D14</f>
        <v>0</v>
      </c>
      <c r="Q14" s="93"/>
      <c r="R14" s="32">
        <f t="shared" ref="R14:R17" si="108">Q14*$D14</f>
        <v>0</v>
      </c>
      <c r="S14" s="90">
        <f t="shared" ref="S14:T33" si="109">M14+O14+Q14</f>
        <v>0</v>
      </c>
      <c r="T14" s="90">
        <f t="shared" si="109"/>
        <v>0</v>
      </c>
      <c r="U14" s="93">
        <f>3</f>
        <v>3</v>
      </c>
      <c r="V14" s="32">
        <f>0.2832</f>
        <v>0.28320000000000001</v>
      </c>
      <c r="W14" s="93">
        <f>0.8</f>
        <v>0.8</v>
      </c>
      <c r="X14" s="32">
        <f>0.07552</f>
        <v>7.5520000000000004E-2</v>
      </c>
      <c r="Y14" s="93"/>
      <c r="Z14" s="32"/>
      <c r="AA14" s="90">
        <f t="shared" ref="AA14:AB33" si="110">U14+W14+Y14</f>
        <v>3.8</v>
      </c>
      <c r="AB14" s="90">
        <f t="shared" si="110"/>
        <v>0.35872000000000004</v>
      </c>
      <c r="AC14" s="92">
        <v>7.12</v>
      </c>
      <c r="AD14" s="32">
        <v>0.69579999999999997</v>
      </c>
      <c r="AE14" s="92">
        <v>1.6</v>
      </c>
      <c r="AF14" s="32">
        <v>0.15104000000000001</v>
      </c>
      <c r="AG14" s="92"/>
      <c r="AH14" s="32"/>
      <c r="AI14" s="90">
        <f t="shared" ref="AI14:AJ33" si="111">AC14+AE14+AG14</f>
        <v>8.7200000000000006</v>
      </c>
      <c r="AJ14" s="90">
        <f t="shared" si="111"/>
        <v>0.84684000000000004</v>
      </c>
      <c r="AK14" s="93">
        <v>24.2</v>
      </c>
      <c r="AL14" s="32">
        <v>2.38226</v>
      </c>
      <c r="AM14" s="93">
        <v>4.3899999999999997</v>
      </c>
      <c r="AN14" s="32">
        <v>0.43197000000000002</v>
      </c>
      <c r="AO14" s="93">
        <v>0.2</v>
      </c>
      <c r="AP14" s="32">
        <v>1.968E-2</v>
      </c>
      <c r="AQ14" s="90">
        <f t="shared" ref="AQ14:AR33" si="112">AK14+AM14+AO14</f>
        <v>28.79</v>
      </c>
      <c r="AR14" s="90">
        <f t="shared" si="112"/>
        <v>2.8339100000000004</v>
      </c>
      <c r="AS14" s="93">
        <v>12.52</v>
      </c>
      <c r="AT14" s="32">
        <v>1.2319800000000001</v>
      </c>
      <c r="AU14" s="93">
        <v>1.76</v>
      </c>
      <c r="AV14" s="32">
        <v>0.17318</v>
      </c>
      <c r="AW14" s="93">
        <v>2.82</v>
      </c>
      <c r="AX14" s="32">
        <v>0.27748</v>
      </c>
      <c r="AY14" s="90">
        <f t="shared" ref="AY14:AZ33" si="113">AS14+AU14+AW14</f>
        <v>17.099999999999998</v>
      </c>
      <c r="AZ14" s="90">
        <f t="shared" si="113"/>
        <v>1.6826399999999999</v>
      </c>
      <c r="BA14" s="93">
        <v>4</v>
      </c>
      <c r="BB14" s="32">
        <v>0.39360000000000001</v>
      </c>
      <c r="BC14" s="93"/>
      <c r="BD14" s="32">
        <f t="shared" ref="BD14:BD17" si="114">BC14*$D14</f>
        <v>0</v>
      </c>
      <c r="BE14" s="93"/>
      <c r="BF14" s="32">
        <f t="shared" ref="BF14:BF17" si="115">BE14*$D14</f>
        <v>0</v>
      </c>
      <c r="BG14" s="90">
        <f t="shared" ref="BG14:BH33" si="116">BA14+BC14+BE14</f>
        <v>4</v>
      </c>
      <c r="BH14" s="90">
        <f t="shared" si="116"/>
        <v>0.39360000000000001</v>
      </c>
      <c r="BI14" s="93"/>
      <c r="BJ14" s="32">
        <f t="shared" ref="BJ14:BJ17" si="117">BI14*$D14</f>
        <v>0</v>
      </c>
      <c r="BK14" s="93"/>
      <c r="BL14" s="32">
        <f t="shared" ref="BL14:BL17" si="118">BK14*$D14</f>
        <v>0</v>
      </c>
      <c r="BM14" s="93"/>
      <c r="BN14" s="32">
        <f t="shared" ref="BN14:BN17" si="119">BM14*$D14</f>
        <v>0</v>
      </c>
      <c r="BO14" s="90">
        <f t="shared" ref="BO14:BP33" si="120">BI14+BK14+BM14</f>
        <v>0</v>
      </c>
      <c r="BP14" s="90">
        <f t="shared" si="120"/>
        <v>0</v>
      </c>
      <c r="BQ14" s="92"/>
      <c r="BR14" s="32">
        <f t="shared" ref="BR14:BR17" si="121">BQ14*$D14</f>
        <v>0</v>
      </c>
      <c r="BS14" s="92"/>
      <c r="BT14" s="32">
        <f t="shared" ref="BT14:BT17" si="122">BS14*$D14</f>
        <v>0</v>
      </c>
      <c r="BU14" s="92"/>
      <c r="BV14" s="32">
        <f t="shared" ref="BV14:BV17" si="123">BU14*$D14</f>
        <v>0</v>
      </c>
      <c r="BW14" s="90">
        <f t="shared" ref="BW14:BX33" si="124">BQ14+BS14+BU14</f>
        <v>0</v>
      </c>
      <c r="BX14" s="90">
        <f t="shared" si="124"/>
        <v>0</v>
      </c>
      <c r="BY14" s="93"/>
      <c r="BZ14" s="32">
        <f t="shared" ref="BZ14:BZ17" si="125">BY14*$D14</f>
        <v>0</v>
      </c>
      <c r="CA14" s="93"/>
      <c r="CB14" s="32">
        <f t="shared" ref="CB14:CB17" si="126">CA14*$D14</f>
        <v>0</v>
      </c>
      <c r="CC14" s="93"/>
      <c r="CD14" s="32">
        <f t="shared" ref="CD14:CD17" si="127">CC14*$D14</f>
        <v>0</v>
      </c>
      <c r="CE14" s="90">
        <f t="shared" ref="CE14:CF33" si="128">BY14+CA14+CC14</f>
        <v>0</v>
      </c>
      <c r="CF14" s="90">
        <f t="shared" si="128"/>
        <v>0</v>
      </c>
      <c r="CG14" s="93">
        <v>9.07</v>
      </c>
      <c r="CH14" s="32">
        <v>0.85619999999999996</v>
      </c>
      <c r="CI14" s="93"/>
      <c r="CJ14" s="32"/>
      <c r="CK14" s="93"/>
      <c r="CL14" s="32"/>
      <c r="CM14" s="90">
        <f t="shared" ref="CM14:CN33" si="129">CG14+CI14+CK14</f>
        <v>9.07</v>
      </c>
      <c r="CN14" s="90">
        <f t="shared" si="129"/>
        <v>0.85619999999999996</v>
      </c>
      <c r="CO14" s="93"/>
      <c r="CP14" s="32">
        <f t="shared" ref="CP14:CP17" si="130">CO14*$D14</f>
        <v>0</v>
      </c>
      <c r="CQ14" s="93"/>
      <c r="CR14" s="32">
        <f t="shared" ref="CR14:CR17" si="131">CQ14*$D14</f>
        <v>0</v>
      </c>
      <c r="CS14" s="93"/>
      <c r="CT14" s="32">
        <f t="shared" ref="CT14:CT17" si="132">CS14*$D14</f>
        <v>0</v>
      </c>
      <c r="CU14" s="90">
        <f t="shared" ref="CU14:CV33" si="133">CO14+CQ14+CS14</f>
        <v>0</v>
      </c>
      <c r="CV14" s="90">
        <f t="shared" si="133"/>
        <v>0</v>
      </c>
      <c r="CW14" s="93"/>
      <c r="CX14" s="32">
        <f t="shared" ref="CX14:CX17" si="134">CW14*$D14</f>
        <v>0</v>
      </c>
      <c r="CY14" s="93"/>
      <c r="CZ14" s="32">
        <f t="shared" ref="CZ14:CZ17" si="135">CY14*$D14</f>
        <v>0</v>
      </c>
      <c r="DA14" s="93"/>
      <c r="DB14" s="32">
        <f t="shared" ref="DB14:DB17" si="136">DA14*$D14</f>
        <v>0</v>
      </c>
      <c r="DC14" s="90">
        <f t="shared" ref="DC14:DD33" si="137">CW14+CY14+DA14</f>
        <v>0</v>
      </c>
      <c r="DD14" s="90">
        <f t="shared" si="137"/>
        <v>0</v>
      </c>
      <c r="DE14" s="94"/>
      <c r="DF14" s="32">
        <f t="shared" ref="DF14:DF17" si="138">DE14*$D14</f>
        <v>0</v>
      </c>
      <c r="DG14" s="94"/>
      <c r="DH14" s="32">
        <f t="shared" ref="DH14:DH17" si="139">DG14*$D14</f>
        <v>0</v>
      </c>
      <c r="DI14" s="94"/>
      <c r="DJ14" s="32">
        <f t="shared" ref="DJ14:DJ17" si="140">DI14*$D14</f>
        <v>0</v>
      </c>
      <c r="DK14" s="90">
        <f t="shared" ref="DK14:DL33" si="141">DE14+DG14+DI14</f>
        <v>0</v>
      </c>
      <c r="DL14" s="90">
        <f t="shared" si="141"/>
        <v>0</v>
      </c>
      <c r="DM14" s="94"/>
      <c r="DN14" s="32">
        <f t="shared" ref="DN14:DN17" si="142">DM14*$D14</f>
        <v>0</v>
      </c>
      <c r="DO14" s="94"/>
      <c r="DP14" s="32">
        <f t="shared" ref="DP14:DP17" si="143">DO14*$D14</f>
        <v>0</v>
      </c>
      <c r="DQ14" s="94"/>
      <c r="DR14" s="32">
        <f t="shared" ref="DR14:DR17" si="144">DQ14*$D14</f>
        <v>0</v>
      </c>
      <c r="DS14" s="90">
        <f t="shared" ref="DS14:DT33" si="145">DM14+DO14+DQ14</f>
        <v>0</v>
      </c>
      <c r="DT14" s="90">
        <f t="shared" si="145"/>
        <v>0</v>
      </c>
      <c r="DU14" s="93"/>
      <c r="DV14" s="32">
        <f t="shared" ref="DV14:DV17" si="146">DU14*$D14</f>
        <v>0</v>
      </c>
      <c r="DW14" s="93"/>
      <c r="DX14" s="32">
        <f t="shared" ref="DX14:DX17" si="147">DW14*$D14</f>
        <v>0</v>
      </c>
      <c r="DY14" s="93"/>
      <c r="DZ14" s="32">
        <f t="shared" ref="DZ14:DZ17" si="148">DY14*$D14</f>
        <v>0</v>
      </c>
      <c r="EA14" s="90">
        <f t="shared" ref="EA14:EB33" si="149">DU14+DW14+DY14</f>
        <v>0</v>
      </c>
      <c r="EB14" s="90">
        <f t="shared" si="149"/>
        <v>0</v>
      </c>
      <c r="EC14" s="92"/>
      <c r="ED14" s="32">
        <f t="shared" ref="ED14:ED17" si="150">EC14*$D14</f>
        <v>0</v>
      </c>
      <c r="EE14" s="92"/>
      <c r="EF14" s="32">
        <f t="shared" ref="EF14:EF17" si="151">EE14*$D14</f>
        <v>0</v>
      </c>
      <c r="EG14" s="92"/>
      <c r="EH14" s="32">
        <f t="shared" ref="EH14:EH17" si="152">EG14*$D14</f>
        <v>0</v>
      </c>
      <c r="EI14" s="90">
        <f t="shared" ref="EI14:EJ33" si="153">EC14+EE14+EG14</f>
        <v>0</v>
      </c>
      <c r="EJ14" s="90">
        <f t="shared" si="153"/>
        <v>0</v>
      </c>
      <c r="EK14" s="93">
        <v>4</v>
      </c>
      <c r="EL14" s="32">
        <f t="shared" ref="EL14:EL17" si="154">EK14*$D14</f>
        <v>0.39360000000000001</v>
      </c>
      <c r="EM14" s="93">
        <v>1.9</v>
      </c>
      <c r="EN14" s="32">
        <f t="shared" ref="EN14:EN17" si="155">EM14*$D14</f>
        <v>0.18695999999999999</v>
      </c>
      <c r="EO14" s="93">
        <v>1</v>
      </c>
      <c r="EP14" s="32">
        <f t="shared" ref="EP14:EP17" si="156">EO14*$D14</f>
        <v>9.8400000000000001E-2</v>
      </c>
      <c r="EQ14" s="90">
        <f t="shared" ref="EQ14:ER33" si="157">EK14+EM14+EO14</f>
        <v>6.9</v>
      </c>
      <c r="ER14" s="90">
        <f t="shared" si="157"/>
        <v>0.67896000000000001</v>
      </c>
      <c r="ES14" s="93">
        <v>11.01</v>
      </c>
      <c r="ET14" s="32">
        <v>1.0393399999999999</v>
      </c>
      <c r="EU14" s="93"/>
      <c r="EV14" s="32"/>
      <c r="EW14" s="93"/>
      <c r="EX14" s="32"/>
      <c r="EY14" s="90">
        <f t="shared" ref="EY14:EZ33" si="158">ES14+EU14+EW14</f>
        <v>11.01</v>
      </c>
      <c r="EZ14" s="90">
        <f t="shared" si="158"/>
        <v>1.0393399999999999</v>
      </c>
      <c r="FA14" s="94"/>
      <c r="FB14" s="32">
        <f t="shared" ref="FB14:FB17" si="159">FA14*$D14</f>
        <v>0</v>
      </c>
      <c r="FC14" s="94"/>
      <c r="FD14" s="32">
        <f t="shared" ref="FD14:FD17" si="160">FC14*$D14</f>
        <v>0</v>
      </c>
      <c r="FE14" s="93"/>
      <c r="FF14" s="32">
        <f t="shared" ref="FF14:FF17" si="161">FE14*$D14</f>
        <v>0</v>
      </c>
      <c r="FG14" s="90">
        <f t="shared" ref="FG14:FH33" si="162">FA14+FC14+FE14</f>
        <v>0</v>
      </c>
      <c r="FH14" s="90">
        <f t="shared" si="162"/>
        <v>0</v>
      </c>
      <c r="FI14" s="94"/>
      <c r="FJ14" s="32">
        <f t="shared" ref="FJ14:FJ17" si="163">FI14*$D14</f>
        <v>0</v>
      </c>
      <c r="FK14" s="94"/>
      <c r="FL14" s="32">
        <f t="shared" ref="FL14:FL17" si="164">FK14*$D14</f>
        <v>0</v>
      </c>
      <c r="FM14" s="94"/>
      <c r="FN14" s="32">
        <f t="shared" ref="FN14:FN17" si="165">FM14*$D14</f>
        <v>0</v>
      </c>
      <c r="FO14" s="90">
        <f t="shared" ref="FO14:FP33" si="166">FI14+FK14+FM14</f>
        <v>0</v>
      </c>
      <c r="FP14" s="90">
        <f t="shared" si="166"/>
        <v>0</v>
      </c>
      <c r="FQ14" s="133">
        <v>0</v>
      </c>
      <c r="FR14" s="32">
        <f t="shared" ref="FR14:FR17" si="167">FQ14*$D14</f>
        <v>0</v>
      </c>
      <c r="FS14" s="133">
        <v>0</v>
      </c>
      <c r="FT14" s="32">
        <f t="shared" ref="FT14:FT17" si="168">FS14*$D14</f>
        <v>0</v>
      </c>
      <c r="FU14" s="133">
        <v>0</v>
      </c>
      <c r="FV14" s="32">
        <f t="shared" ref="FV14:FV17" si="169">FU14*$D14</f>
        <v>0</v>
      </c>
      <c r="FW14" s="90">
        <f t="shared" ref="FW14:FX33" si="170">FQ14+FS14+FU14</f>
        <v>0</v>
      </c>
      <c r="FX14" s="90">
        <f t="shared" si="170"/>
        <v>0</v>
      </c>
      <c r="FY14" s="94"/>
      <c r="FZ14" s="32">
        <f t="shared" ref="FZ14:FZ19" si="171">FY14*$D14</f>
        <v>0</v>
      </c>
      <c r="GA14" s="94"/>
      <c r="GB14" s="32">
        <f t="shared" ref="GB14:GB19" si="172">GA14*$D14</f>
        <v>0</v>
      </c>
      <c r="GC14" s="94"/>
      <c r="GD14" s="32">
        <f t="shared" ref="GD14:GD19" si="173">GC14*$D14</f>
        <v>0</v>
      </c>
      <c r="GE14" s="90">
        <f t="shared" ref="GE14:GF33" si="174">FY14+GA14+GC14</f>
        <v>0</v>
      </c>
      <c r="GF14" s="90">
        <f t="shared" si="174"/>
        <v>0</v>
      </c>
      <c r="GG14" s="93">
        <v>12.2</v>
      </c>
      <c r="GH14" s="32">
        <f t="shared" ref="GH14:GH17" si="175">GG14*$D14</f>
        <v>1.20048</v>
      </c>
      <c r="GI14" s="93">
        <v>0</v>
      </c>
      <c r="GJ14" s="32">
        <f t="shared" ref="GJ14:GJ17" si="176">GI14*$D14</f>
        <v>0</v>
      </c>
      <c r="GK14" s="93">
        <v>1.4</v>
      </c>
      <c r="GL14" s="32">
        <f t="shared" ref="GL14:GL17" si="177">GK14*$D14</f>
        <v>0.13775999999999999</v>
      </c>
      <c r="GM14" s="90">
        <f t="shared" ref="GM14:GN33" si="178">GG14+GI14+GK14</f>
        <v>13.6</v>
      </c>
      <c r="GN14" s="90">
        <f t="shared" si="178"/>
        <v>1.3382399999999999</v>
      </c>
      <c r="GO14" s="92">
        <v>35.75</v>
      </c>
      <c r="GP14" s="32">
        <f>GO14*D14</f>
        <v>3.5178000000000003</v>
      </c>
      <c r="GQ14" s="92">
        <v>8.7200000000000006</v>
      </c>
      <c r="GR14" s="32">
        <v>0.85843999999999998</v>
      </c>
      <c r="GS14" s="92">
        <v>3.95</v>
      </c>
      <c r="GT14" s="32">
        <v>0.38868000000000003</v>
      </c>
      <c r="GU14" s="90">
        <f t="shared" ref="GU14:GV33" si="179">GO14+GQ14+GS14</f>
        <v>48.42</v>
      </c>
      <c r="GV14" s="90">
        <f t="shared" si="179"/>
        <v>4.76492</v>
      </c>
      <c r="GW14" s="93"/>
      <c r="GX14" s="32">
        <f t="shared" ref="GX14:GX17" si="180">GW14*$D14</f>
        <v>0</v>
      </c>
      <c r="GY14" s="93"/>
      <c r="GZ14" s="32">
        <f t="shared" ref="GZ14:GZ17" si="181">GY14*$D14</f>
        <v>0</v>
      </c>
      <c r="HA14" s="93"/>
      <c r="HB14" s="32">
        <f t="shared" ref="HB14:HB17" si="182">HA14*$D14</f>
        <v>0</v>
      </c>
      <c r="HC14" s="90">
        <f t="shared" ref="HC14:HD33" si="183">GW14+GY14+HA14</f>
        <v>0</v>
      </c>
      <c r="HD14" s="90">
        <f t="shared" si="183"/>
        <v>0</v>
      </c>
      <c r="HE14" s="93"/>
      <c r="HF14" s="32"/>
      <c r="HG14" s="93">
        <v>0.6</v>
      </c>
      <c r="HH14" s="32">
        <v>5.9040000000000002E-2</v>
      </c>
      <c r="HI14" s="93"/>
      <c r="HJ14" s="32"/>
      <c r="HK14" s="90">
        <f t="shared" ref="HK14:HL33" si="184">HE14+HG14+HI14</f>
        <v>0.6</v>
      </c>
      <c r="HL14" s="90">
        <f t="shared" si="184"/>
        <v>5.9040000000000002E-2</v>
      </c>
      <c r="HM14" s="93">
        <v>8.6</v>
      </c>
      <c r="HN14" s="32">
        <v>0.84623999999999999</v>
      </c>
      <c r="HO14" s="93">
        <v>7.9</v>
      </c>
      <c r="HP14" s="32">
        <v>0.77736000000000005</v>
      </c>
      <c r="HQ14" s="93">
        <v>5.6</v>
      </c>
      <c r="HR14" s="32">
        <v>0.55103999999999997</v>
      </c>
      <c r="HS14" s="90">
        <f t="shared" ref="HS14:HT33" si="185">HM14+HO14+HQ14</f>
        <v>22.1</v>
      </c>
      <c r="HT14" s="90">
        <f t="shared" si="185"/>
        <v>2.1746400000000001</v>
      </c>
      <c r="HU14" s="93">
        <v>9</v>
      </c>
      <c r="HV14" s="32">
        <v>0.88560000000000005</v>
      </c>
      <c r="HW14" s="93"/>
      <c r="HX14" s="32"/>
      <c r="HY14" s="93"/>
      <c r="HZ14" s="32"/>
      <c r="IA14" s="90">
        <v>9</v>
      </c>
      <c r="IB14" s="90">
        <v>0.88560000000000005</v>
      </c>
      <c r="IC14" s="93"/>
      <c r="ID14" s="32">
        <f t="shared" ref="ID14:ID17" si="186">IC14*$D14</f>
        <v>0</v>
      </c>
      <c r="IE14" s="93"/>
      <c r="IF14" s="32">
        <f t="shared" ref="IF14:IF17" si="187">IE14*$D14</f>
        <v>0</v>
      </c>
      <c r="IG14" s="93"/>
      <c r="IH14" s="32">
        <f t="shared" ref="IH14:IH17" si="188">IG14*$D14</f>
        <v>0</v>
      </c>
      <c r="II14" s="90"/>
      <c r="IJ14" s="90">
        <f t="shared" ref="II14:IJ33" si="189">ID14+IF14+IH14</f>
        <v>0</v>
      </c>
      <c r="IK14" s="91"/>
      <c r="IL14" s="32">
        <f t="shared" ref="IL14:IL17" si="190">IK14*$D14</f>
        <v>0</v>
      </c>
      <c r="IM14" s="91"/>
      <c r="IN14" s="32">
        <f t="shared" ref="IN14:IN17" si="191">IM14*$D14</f>
        <v>0</v>
      </c>
      <c r="IO14" s="91"/>
      <c r="IP14" s="32">
        <f t="shared" ref="IP14:IP17" si="192">IO14*$D14</f>
        <v>0</v>
      </c>
      <c r="IQ14" s="90">
        <f t="shared" ref="IQ14:IR33" si="193">IK14+IM14+IO14</f>
        <v>0</v>
      </c>
      <c r="IR14" s="90">
        <f t="shared" si="193"/>
        <v>0</v>
      </c>
      <c r="IS14" s="91">
        <f t="shared" ref="IS14:IZ19" si="194">E14+M14+U14+AC14+AK14+AS14+BA14+BI14+BQ14+BY14+CG14+CO14+CW14+DE14+DM14+DU14+EC14+EK14+ES14+FA14+FI14+FQ14+FY14+GG14+GO14+GW14+HE14+HM14+HU14+IC14+IK14</f>
        <v>140.47</v>
      </c>
      <c r="IT14" s="91">
        <f t="shared" si="194"/>
        <v>13.726100000000001</v>
      </c>
      <c r="IU14" s="91">
        <f t="shared" si="194"/>
        <v>27.67</v>
      </c>
      <c r="IV14" s="91">
        <f t="shared" si="194"/>
        <v>2.7135100000000003</v>
      </c>
      <c r="IW14" s="91">
        <f t="shared" si="194"/>
        <v>14.97</v>
      </c>
      <c r="IX14" s="91">
        <f t="shared" si="194"/>
        <v>1.4730400000000001</v>
      </c>
      <c r="IY14" s="91">
        <f t="shared" si="194"/>
        <v>183.10999999999999</v>
      </c>
      <c r="IZ14" s="91">
        <f t="shared" si="194"/>
        <v>17.912649999999999</v>
      </c>
    </row>
    <row r="15" spans="1:260" ht="31.8" customHeight="1" x14ac:dyDescent="0.3">
      <c r="A15" s="7">
        <v>2</v>
      </c>
      <c r="B15" s="11" t="s">
        <v>115</v>
      </c>
      <c r="C15" s="7" t="s">
        <v>16</v>
      </c>
      <c r="D15" s="15">
        <v>0.17599999999999999</v>
      </c>
      <c r="E15" s="94"/>
      <c r="F15" s="32">
        <f t="shared" si="103"/>
        <v>0</v>
      </c>
      <c r="G15" s="94"/>
      <c r="H15" s="32">
        <f t="shared" si="103"/>
        <v>0</v>
      </c>
      <c r="I15" s="94"/>
      <c r="J15" s="32">
        <f t="shared" si="104"/>
        <v>0</v>
      </c>
      <c r="K15" s="90">
        <f t="shared" si="105"/>
        <v>0</v>
      </c>
      <c r="L15" s="90">
        <f t="shared" si="105"/>
        <v>0</v>
      </c>
      <c r="M15" s="94"/>
      <c r="N15" s="32">
        <f t="shared" si="106"/>
        <v>0</v>
      </c>
      <c r="O15" s="94"/>
      <c r="P15" s="32">
        <f t="shared" si="107"/>
        <v>0</v>
      </c>
      <c r="Q15" s="94"/>
      <c r="R15" s="32">
        <f t="shared" si="108"/>
        <v>0</v>
      </c>
      <c r="S15" s="90">
        <f t="shared" si="109"/>
        <v>0</v>
      </c>
      <c r="T15" s="90">
        <f t="shared" si="109"/>
        <v>0</v>
      </c>
      <c r="U15" s="94"/>
      <c r="V15" s="32">
        <f t="shared" ref="V15" si="195">U15*$D15</f>
        <v>0</v>
      </c>
      <c r="W15" s="94"/>
      <c r="X15" s="32">
        <f t="shared" ref="X15" si="196">W15*$D15</f>
        <v>0</v>
      </c>
      <c r="Y15" s="94"/>
      <c r="Z15" s="32">
        <f t="shared" ref="Z15" si="197">Y15*$D15</f>
        <v>0</v>
      </c>
      <c r="AA15" s="90">
        <f t="shared" si="110"/>
        <v>0</v>
      </c>
      <c r="AB15" s="90">
        <f t="shared" si="110"/>
        <v>0</v>
      </c>
      <c r="AC15" s="92"/>
      <c r="AD15" s="32">
        <f t="shared" ref="AD15:AD17" si="198">AC15*$D15</f>
        <v>0</v>
      </c>
      <c r="AE15" s="92"/>
      <c r="AF15" s="32">
        <f t="shared" ref="AF15:AF17" si="199">AE15*$D15</f>
        <v>0</v>
      </c>
      <c r="AG15" s="92"/>
      <c r="AH15" s="32">
        <f t="shared" ref="AH15:AH17" si="200">AG15*$D15</f>
        <v>0</v>
      </c>
      <c r="AI15" s="90">
        <f t="shared" si="111"/>
        <v>0</v>
      </c>
      <c r="AJ15" s="90">
        <f t="shared" si="111"/>
        <v>0</v>
      </c>
      <c r="AK15" s="93">
        <v>9.67</v>
      </c>
      <c r="AL15" s="32">
        <v>1.7019200000000001</v>
      </c>
      <c r="AM15" s="93">
        <v>0.6</v>
      </c>
      <c r="AN15" s="32">
        <v>0.1056</v>
      </c>
      <c r="AO15" s="93"/>
      <c r="AP15" s="32"/>
      <c r="AQ15" s="90">
        <f t="shared" si="112"/>
        <v>10.27</v>
      </c>
      <c r="AR15" s="90">
        <f t="shared" si="112"/>
        <v>1.80752</v>
      </c>
      <c r="AS15" s="93">
        <v>18.64</v>
      </c>
      <c r="AT15" s="32">
        <v>3.28064</v>
      </c>
      <c r="AU15" s="93">
        <v>0.4</v>
      </c>
      <c r="AV15" s="32">
        <v>7.0400000000000004E-2</v>
      </c>
      <c r="AW15" s="93">
        <v>0.4</v>
      </c>
      <c r="AX15" s="32">
        <v>7.0400000000000004E-2</v>
      </c>
      <c r="AY15" s="90">
        <f t="shared" si="113"/>
        <v>19.439999999999998</v>
      </c>
      <c r="AZ15" s="90">
        <f t="shared" si="113"/>
        <v>3.4214399999999996</v>
      </c>
      <c r="BA15" s="93"/>
      <c r="BB15" s="32">
        <f t="shared" ref="BB15:BB17" si="201">BA15*$D15</f>
        <v>0</v>
      </c>
      <c r="BC15" s="93"/>
      <c r="BD15" s="32">
        <f t="shared" si="114"/>
        <v>0</v>
      </c>
      <c r="BE15" s="93"/>
      <c r="BF15" s="32">
        <f t="shared" si="115"/>
        <v>0</v>
      </c>
      <c r="BG15" s="90">
        <f t="shared" si="116"/>
        <v>0</v>
      </c>
      <c r="BH15" s="90">
        <f t="shared" si="116"/>
        <v>0</v>
      </c>
      <c r="BI15" s="93"/>
      <c r="BJ15" s="32">
        <f t="shared" si="117"/>
        <v>0</v>
      </c>
      <c r="BK15" s="93"/>
      <c r="BL15" s="32">
        <f t="shared" si="118"/>
        <v>0</v>
      </c>
      <c r="BM15" s="93"/>
      <c r="BN15" s="32">
        <f t="shared" si="119"/>
        <v>0</v>
      </c>
      <c r="BO15" s="90">
        <f t="shared" si="120"/>
        <v>0</v>
      </c>
      <c r="BP15" s="90">
        <f t="shared" si="120"/>
        <v>0</v>
      </c>
      <c r="BQ15" s="92"/>
      <c r="BR15" s="32">
        <f t="shared" si="121"/>
        <v>0</v>
      </c>
      <c r="BS15" s="92"/>
      <c r="BT15" s="32">
        <f t="shared" si="122"/>
        <v>0</v>
      </c>
      <c r="BU15" s="92"/>
      <c r="BV15" s="32">
        <f t="shared" si="123"/>
        <v>0</v>
      </c>
      <c r="BW15" s="90">
        <f t="shared" si="124"/>
        <v>0</v>
      </c>
      <c r="BX15" s="90">
        <f t="shared" si="124"/>
        <v>0</v>
      </c>
      <c r="BY15" s="93"/>
      <c r="BZ15" s="32">
        <f t="shared" si="125"/>
        <v>0</v>
      </c>
      <c r="CA15" s="93"/>
      <c r="CB15" s="32">
        <f t="shared" si="126"/>
        <v>0</v>
      </c>
      <c r="CC15" s="93"/>
      <c r="CD15" s="32">
        <f t="shared" si="127"/>
        <v>0</v>
      </c>
      <c r="CE15" s="90">
        <f t="shared" si="128"/>
        <v>0</v>
      </c>
      <c r="CF15" s="90">
        <f t="shared" si="128"/>
        <v>0</v>
      </c>
      <c r="CG15" s="93">
        <v>8.42</v>
      </c>
      <c r="CH15" s="32">
        <v>1.44824</v>
      </c>
      <c r="CI15" s="93"/>
      <c r="CJ15" s="32"/>
      <c r="CK15" s="93"/>
      <c r="CL15" s="32"/>
      <c r="CM15" s="90">
        <f t="shared" si="129"/>
        <v>8.42</v>
      </c>
      <c r="CN15" s="90">
        <f t="shared" si="129"/>
        <v>1.44824</v>
      </c>
      <c r="CO15" s="93"/>
      <c r="CP15" s="32">
        <f t="shared" si="130"/>
        <v>0</v>
      </c>
      <c r="CQ15" s="93"/>
      <c r="CR15" s="32">
        <f t="shared" si="131"/>
        <v>0</v>
      </c>
      <c r="CS15" s="93"/>
      <c r="CT15" s="32">
        <f t="shared" si="132"/>
        <v>0</v>
      </c>
      <c r="CU15" s="90">
        <f t="shared" si="133"/>
        <v>0</v>
      </c>
      <c r="CV15" s="90">
        <f t="shared" si="133"/>
        <v>0</v>
      </c>
      <c r="CW15" s="93"/>
      <c r="CX15" s="32">
        <f t="shared" si="134"/>
        <v>0</v>
      </c>
      <c r="CY15" s="93"/>
      <c r="CZ15" s="32">
        <f t="shared" si="135"/>
        <v>0</v>
      </c>
      <c r="DA15" s="93"/>
      <c r="DB15" s="32">
        <f t="shared" si="136"/>
        <v>0</v>
      </c>
      <c r="DC15" s="90">
        <f t="shared" si="137"/>
        <v>0</v>
      </c>
      <c r="DD15" s="90">
        <f t="shared" si="137"/>
        <v>0</v>
      </c>
      <c r="DE15" s="94"/>
      <c r="DF15" s="32">
        <f t="shared" si="138"/>
        <v>0</v>
      </c>
      <c r="DG15" s="94"/>
      <c r="DH15" s="32">
        <f t="shared" si="139"/>
        <v>0</v>
      </c>
      <c r="DI15" s="94"/>
      <c r="DJ15" s="32">
        <f t="shared" si="140"/>
        <v>0</v>
      </c>
      <c r="DK15" s="90">
        <f t="shared" si="141"/>
        <v>0</v>
      </c>
      <c r="DL15" s="90">
        <f t="shared" si="141"/>
        <v>0</v>
      </c>
      <c r="DM15" s="94"/>
      <c r="DN15" s="32">
        <f t="shared" si="142"/>
        <v>0</v>
      </c>
      <c r="DO15" s="94"/>
      <c r="DP15" s="32">
        <f t="shared" si="143"/>
        <v>0</v>
      </c>
      <c r="DQ15" s="94"/>
      <c r="DR15" s="32">
        <f t="shared" si="144"/>
        <v>0</v>
      </c>
      <c r="DS15" s="90">
        <f t="shared" si="145"/>
        <v>0</v>
      </c>
      <c r="DT15" s="90">
        <f t="shared" si="145"/>
        <v>0</v>
      </c>
      <c r="DU15" s="93"/>
      <c r="DV15" s="32">
        <f t="shared" si="146"/>
        <v>0</v>
      </c>
      <c r="DW15" s="93">
        <v>0</v>
      </c>
      <c r="DX15" s="32">
        <f t="shared" si="147"/>
        <v>0</v>
      </c>
      <c r="DY15" s="93"/>
      <c r="DZ15" s="32">
        <f t="shared" si="148"/>
        <v>0</v>
      </c>
      <c r="EA15" s="90">
        <f t="shared" si="149"/>
        <v>0</v>
      </c>
      <c r="EB15" s="90">
        <f t="shared" si="149"/>
        <v>0</v>
      </c>
      <c r="EC15" s="92"/>
      <c r="ED15" s="32">
        <f t="shared" si="150"/>
        <v>0</v>
      </c>
      <c r="EE15" s="92"/>
      <c r="EF15" s="32">
        <f t="shared" si="151"/>
        <v>0</v>
      </c>
      <c r="EG15" s="92"/>
      <c r="EH15" s="32">
        <f t="shared" si="152"/>
        <v>0</v>
      </c>
      <c r="EI15" s="90">
        <f t="shared" si="153"/>
        <v>0</v>
      </c>
      <c r="EJ15" s="90">
        <f t="shared" si="153"/>
        <v>0</v>
      </c>
      <c r="EK15" s="93"/>
      <c r="EL15" s="32">
        <f t="shared" si="154"/>
        <v>0</v>
      </c>
      <c r="EM15" s="93"/>
      <c r="EN15" s="32">
        <f t="shared" si="155"/>
        <v>0</v>
      </c>
      <c r="EO15" s="93"/>
      <c r="EP15" s="32">
        <f t="shared" si="156"/>
        <v>0</v>
      </c>
      <c r="EQ15" s="90">
        <f t="shared" si="157"/>
        <v>0</v>
      </c>
      <c r="ER15" s="90">
        <f t="shared" si="157"/>
        <v>0</v>
      </c>
      <c r="ES15" s="93">
        <v>29.58</v>
      </c>
      <c r="ET15" s="32">
        <v>5.0877600000000003</v>
      </c>
      <c r="EU15" s="93"/>
      <c r="EV15" s="32"/>
      <c r="EW15" s="93"/>
      <c r="EX15" s="32"/>
      <c r="EY15" s="90">
        <f t="shared" si="158"/>
        <v>29.58</v>
      </c>
      <c r="EZ15" s="90">
        <f t="shared" si="158"/>
        <v>5.0877600000000003</v>
      </c>
      <c r="FA15" s="97"/>
      <c r="FB15" s="32">
        <f t="shared" si="159"/>
        <v>0</v>
      </c>
      <c r="FC15" s="97"/>
      <c r="FD15" s="32">
        <f t="shared" si="160"/>
        <v>0</v>
      </c>
      <c r="FE15" s="96"/>
      <c r="FF15" s="32">
        <f t="shared" si="161"/>
        <v>0</v>
      </c>
      <c r="FG15" s="90">
        <f t="shared" si="162"/>
        <v>0</v>
      </c>
      <c r="FH15" s="90">
        <f t="shared" si="162"/>
        <v>0</v>
      </c>
      <c r="FI15" s="94"/>
      <c r="FJ15" s="32">
        <f t="shared" si="163"/>
        <v>0</v>
      </c>
      <c r="FK15" s="94"/>
      <c r="FL15" s="32">
        <f t="shared" si="164"/>
        <v>0</v>
      </c>
      <c r="FM15" s="94"/>
      <c r="FN15" s="32">
        <f t="shared" si="165"/>
        <v>0</v>
      </c>
      <c r="FO15" s="90">
        <f t="shared" si="166"/>
        <v>0</v>
      </c>
      <c r="FP15" s="90">
        <f t="shared" si="166"/>
        <v>0</v>
      </c>
      <c r="FQ15" s="132">
        <v>3.6</v>
      </c>
      <c r="FR15" s="32">
        <v>0.63360000000000005</v>
      </c>
      <c r="FS15" s="132"/>
      <c r="FT15" s="32"/>
      <c r="FU15" s="132"/>
      <c r="FV15" s="32"/>
      <c r="FW15" s="90">
        <f t="shared" si="170"/>
        <v>3.6</v>
      </c>
      <c r="FX15" s="90">
        <f t="shared" si="170"/>
        <v>0.63360000000000005</v>
      </c>
      <c r="FY15" s="95"/>
      <c r="FZ15" s="32">
        <f t="shared" si="171"/>
        <v>0</v>
      </c>
      <c r="GA15" s="95"/>
      <c r="GB15" s="32">
        <f t="shared" si="172"/>
        <v>0</v>
      </c>
      <c r="GC15" s="95"/>
      <c r="GD15" s="32">
        <f t="shared" si="173"/>
        <v>0</v>
      </c>
      <c r="GE15" s="90">
        <f t="shared" si="174"/>
        <v>0</v>
      </c>
      <c r="GF15" s="90">
        <f t="shared" si="174"/>
        <v>0</v>
      </c>
      <c r="GG15" s="93">
        <v>3</v>
      </c>
      <c r="GH15" s="32">
        <f t="shared" si="175"/>
        <v>0.52800000000000002</v>
      </c>
      <c r="GI15" s="93">
        <v>0</v>
      </c>
      <c r="GJ15" s="32">
        <f t="shared" si="176"/>
        <v>0</v>
      </c>
      <c r="GK15" s="93">
        <v>0</v>
      </c>
      <c r="GL15" s="32">
        <f t="shared" si="177"/>
        <v>0</v>
      </c>
      <c r="GM15" s="90">
        <f t="shared" si="178"/>
        <v>3</v>
      </c>
      <c r="GN15" s="90">
        <f t="shared" si="178"/>
        <v>0.52800000000000002</v>
      </c>
      <c r="GO15" s="92">
        <v>0</v>
      </c>
      <c r="GP15" s="32">
        <v>0</v>
      </c>
      <c r="GQ15" s="92">
        <v>0</v>
      </c>
      <c r="GR15" s="32">
        <v>0</v>
      </c>
      <c r="GS15" s="92"/>
      <c r="GT15" s="32"/>
      <c r="GU15" s="90">
        <f t="shared" si="179"/>
        <v>0</v>
      </c>
      <c r="GV15" s="90">
        <f t="shared" si="179"/>
        <v>0</v>
      </c>
      <c r="GW15" s="93"/>
      <c r="GX15" s="32">
        <f t="shared" si="180"/>
        <v>0</v>
      </c>
      <c r="GY15" s="93"/>
      <c r="GZ15" s="32">
        <f t="shared" si="181"/>
        <v>0</v>
      </c>
      <c r="HA15" s="93"/>
      <c r="HB15" s="32">
        <f t="shared" si="182"/>
        <v>0</v>
      </c>
      <c r="HC15" s="90">
        <f t="shared" si="183"/>
        <v>0</v>
      </c>
      <c r="HD15" s="90">
        <f t="shared" si="183"/>
        <v>0</v>
      </c>
      <c r="HE15" s="93">
        <v>4</v>
      </c>
      <c r="HF15" s="32">
        <v>0.70399999999999996</v>
      </c>
      <c r="HG15" s="93"/>
      <c r="HH15" s="32"/>
      <c r="HI15" s="93"/>
      <c r="HJ15" s="32"/>
      <c r="HK15" s="90">
        <f t="shared" si="184"/>
        <v>4</v>
      </c>
      <c r="HL15" s="90">
        <f t="shared" si="184"/>
        <v>0.70399999999999996</v>
      </c>
      <c r="HM15" s="93">
        <v>5.95</v>
      </c>
      <c r="HN15" s="32">
        <v>1.0471999999999999</v>
      </c>
      <c r="HO15" s="93">
        <v>1.4</v>
      </c>
      <c r="HP15" s="32">
        <v>0.24640000000000001</v>
      </c>
      <c r="HQ15" s="93"/>
      <c r="HR15" s="32"/>
      <c r="HS15" s="90">
        <f t="shared" si="185"/>
        <v>7.35</v>
      </c>
      <c r="HT15" s="90">
        <f t="shared" si="185"/>
        <v>1.2935999999999999</v>
      </c>
      <c r="HU15" s="134">
        <v>9.1999999999999993</v>
      </c>
      <c r="HV15" s="32">
        <v>1.6192</v>
      </c>
      <c r="HW15" s="134"/>
      <c r="HX15" s="32"/>
      <c r="HY15" s="134">
        <v>1.2</v>
      </c>
      <c r="HZ15" s="32">
        <v>0.2112</v>
      </c>
      <c r="IA15" s="90">
        <f t="shared" ref="IA15:IB33" si="202">HU15+HW15+HY15</f>
        <v>10.399999999999999</v>
      </c>
      <c r="IB15" s="90">
        <f t="shared" si="202"/>
        <v>1.8304</v>
      </c>
      <c r="IC15" s="94">
        <v>9.4</v>
      </c>
      <c r="ID15" s="32">
        <f t="shared" si="186"/>
        <v>1.6543999999999999</v>
      </c>
      <c r="IE15" s="94"/>
      <c r="IF15" s="32">
        <f t="shared" si="187"/>
        <v>0</v>
      </c>
      <c r="IG15" s="94"/>
      <c r="IH15" s="32">
        <f t="shared" si="188"/>
        <v>0</v>
      </c>
      <c r="II15" s="90">
        <f t="shared" ref="II15:II16" si="203">IC15+IE15+IG15</f>
        <v>9.4</v>
      </c>
      <c r="IJ15" s="90">
        <f t="shared" si="189"/>
        <v>1.6543999999999999</v>
      </c>
      <c r="IK15" s="91"/>
      <c r="IL15" s="32">
        <f t="shared" si="190"/>
        <v>0</v>
      </c>
      <c r="IM15" s="91"/>
      <c r="IN15" s="32">
        <f t="shared" si="191"/>
        <v>0</v>
      </c>
      <c r="IO15" s="91"/>
      <c r="IP15" s="32">
        <f t="shared" si="192"/>
        <v>0</v>
      </c>
      <c r="IQ15" s="90">
        <f t="shared" si="193"/>
        <v>0</v>
      </c>
      <c r="IR15" s="90">
        <f t="shared" si="193"/>
        <v>0</v>
      </c>
      <c r="IS15" s="91">
        <f t="shared" si="194"/>
        <v>101.46000000000001</v>
      </c>
      <c r="IT15" s="91">
        <f t="shared" si="194"/>
        <v>17.70496</v>
      </c>
      <c r="IU15" s="91">
        <f t="shared" si="194"/>
        <v>2.4</v>
      </c>
      <c r="IV15" s="91">
        <f t="shared" si="194"/>
        <v>0.4224</v>
      </c>
      <c r="IW15" s="91">
        <f t="shared" si="194"/>
        <v>1.6</v>
      </c>
      <c r="IX15" s="91">
        <f t="shared" si="194"/>
        <v>0.28160000000000002</v>
      </c>
      <c r="IY15" s="91">
        <f t="shared" si="194"/>
        <v>105.45999999999998</v>
      </c>
      <c r="IZ15" s="91">
        <f t="shared" si="194"/>
        <v>18.40896</v>
      </c>
    </row>
    <row r="16" spans="1:260" ht="22.2" customHeight="1" x14ac:dyDescent="0.3">
      <c r="A16" s="4">
        <v>3</v>
      </c>
      <c r="B16" s="11" t="s">
        <v>18</v>
      </c>
      <c r="C16" s="7" t="s">
        <v>16</v>
      </c>
      <c r="D16" s="15">
        <v>8.4000000000000005E-2</v>
      </c>
      <c r="E16" s="93">
        <v>0.6</v>
      </c>
      <c r="F16" s="32">
        <f t="shared" si="103"/>
        <v>5.04E-2</v>
      </c>
      <c r="G16" s="93">
        <v>1.2</v>
      </c>
      <c r="H16" s="32">
        <f t="shared" si="103"/>
        <v>0.1008</v>
      </c>
      <c r="I16" s="93">
        <v>0.76</v>
      </c>
      <c r="J16" s="32">
        <f t="shared" si="104"/>
        <v>6.3840000000000008E-2</v>
      </c>
      <c r="K16" s="90">
        <f t="shared" si="105"/>
        <v>2.5599999999999996</v>
      </c>
      <c r="L16" s="90">
        <f t="shared" si="105"/>
        <v>0.21504000000000001</v>
      </c>
      <c r="M16" s="93"/>
      <c r="N16" s="32">
        <f t="shared" si="106"/>
        <v>0</v>
      </c>
      <c r="O16" s="93"/>
      <c r="P16" s="32">
        <f t="shared" si="107"/>
        <v>0</v>
      </c>
      <c r="Q16" s="93"/>
      <c r="R16" s="32">
        <f t="shared" si="108"/>
        <v>0</v>
      </c>
      <c r="S16" s="90">
        <f t="shared" si="109"/>
        <v>0</v>
      </c>
      <c r="T16" s="90">
        <f t="shared" si="109"/>
        <v>0</v>
      </c>
      <c r="U16" s="93">
        <f>1.4</f>
        <v>1.4</v>
      </c>
      <c r="V16" s="32">
        <f>0.1176</f>
        <v>0.1176</v>
      </c>
      <c r="W16" s="93"/>
      <c r="X16" s="32"/>
      <c r="Y16" s="93"/>
      <c r="Z16" s="32"/>
      <c r="AA16" s="90">
        <f t="shared" si="110"/>
        <v>1.4</v>
      </c>
      <c r="AB16" s="90">
        <f t="shared" si="110"/>
        <v>0.1176</v>
      </c>
      <c r="AC16" s="92">
        <v>3.8</v>
      </c>
      <c r="AD16" s="32">
        <v>0.31919999999999998</v>
      </c>
      <c r="AE16" s="92"/>
      <c r="AF16" s="32"/>
      <c r="AG16" s="92">
        <v>1</v>
      </c>
      <c r="AH16" s="32">
        <v>8.4000000000000005E-2</v>
      </c>
      <c r="AI16" s="90">
        <f t="shared" si="111"/>
        <v>4.8</v>
      </c>
      <c r="AJ16" s="90">
        <f t="shared" si="111"/>
        <v>0.4032</v>
      </c>
      <c r="AK16" s="93">
        <v>3.75</v>
      </c>
      <c r="AL16" s="32">
        <v>0.315</v>
      </c>
      <c r="AM16" s="93"/>
      <c r="AN16" s="32"/>
      <c r="AO16" s="93"/>
      <c r="AP16" s="32"/>
      <c r="AQ16" s="90">
        <f t="shared" si="112"/>
        <v>3.75</v>
      </c>
      <c r="AR16" s="90">
        <f t="shared" si="112"/>
        <v>0.315</v>
      </c>
      <c r="AS16" s="93"/>
      <c r="AT16" s="32">
        <f t="shared" ref="AT16" si="204">AS16*$D16</f>
        <v>0</v>
      </c>
      <c r="AU16" s="93"/>
      <c r="AV16" s="32">
        <f t="shared" ref="AV16:AV17" si="205">AU16*$D16</f>
        <v>0</v>
      </c>
      <c r="AW16" s="93"/>
      <c r="AX16" s="32">
        <f t="shared" ref="AX16:AX17" si="206">AW16*$D16</f>
        <v>0</v>
      </c>
      <c r="AY16" s="90">
        <f t="shared" si="113"/>
        <v>0</v>
      </c>
      <c r="AZ16" s="90">
        <f t="shared" si="113"/>
        <v>0</v>
      </c>
      <c r="BA16" s="93"/>
      <c r="BB16" s="32">
        <f t="shared" si="201"/>
        <v>0</v>
      </c>
      <c r="BC16" s="93"/>
      <c r="BD16" s="32">
        <f t="shared" si="114"/>
        <v>0</v>
      </c>
      <c r="BE16" s="93"/>
      <c r="BF16" s="32">
        <f t="shared" si="115"/>
        <v>0</v>
      </c>
      <c r="BG16" s="90">
        <f t="shared" si="116"/>
        <v>0</v>
      </c>
      <c r="BH16" s="90">
        <f t="shared" si="116"/>
        <v>0</v>
      </c>
      <c r="BI16" s="93"/>
      <c r="BJ16" s="32">
        <f t="shared" si="117"/>
        <v>0</v>
      </c>
      <c r="BK16" s="93"/>
      <c r="BL16" s="32">
        <f t="shared" si="118"/>
        <v>0</v>
      </c>
      <c r="BM16" s="93"/>
      <c r="BN16" s="32">
        <f t="shared" si="119"/>
        <v>0</v>
      </c>
      <c r="BO16" s="90">
        <f t="shared" si="120"/>
        <v>0</v>
      </c>
      <c r="BP16" s="90">
        <f t="shared" si="120"/>
        <v>0</v>
      </c>
      <c r="BQ16" s="92"/>
      <c r="BR16" s="32">
        <f t="shared" si="121"/>
        <v>0</v>
      </c>
      <c r="BS16" s="92"/>
      <c r="BT16" s="32">
        <f t="shared" si="122"/>
        <v>0</v>
      </c>
      <c r="BU16" s="92"/>
      <c r="BV16" s="32">
        <f t="shared" si="123"/>
        <v>0</v>
      </c>
      <c r="BW16" s="90">
        <f t="shared" si="124"/>
        <v>0</v>
      </c>
      <c r="BX16" s="90">
        <f t="shared" si="124"/>
        <v>0</v>
      </c>
      <c r="BY16" s="93"/>
      <c r="BZ16" s="32">
        <f t="shared" si="125"/>
        <v>0</v>
      </c>
      <c r="CA16" s="93"/>
      <c r="CB16" s="32">
        <f t="shared" si="126"/>
        <v>0</v>
      </c>
      <c r="CC16" s="93"/>
      <c r="CD16" s="32">
        <f t="shared" si="127"/>
        <v>0</v>
      </c>
      <c r="CE16" s="90">
        <f t="shared" si="128"/>
        <v>0</v>
      </c>
      <c r="CF16" s="90">
        <f t="shared" si="128"/>
        <v>0</v>
      </c>
      <c r="CG16" s="93"/>
      <c r="CH16" s="32">
        <f t="shared" ref="CH16" si="207">CG16*$D16</f>
        <v>0</v>
      </c>
      <c r="CI16" s="93"/>
      <c r="CJ16" s="32">
        <f t="shared" ref="CJ16" si="208">CI16*$D16</f>
        <v>0</v>
      </c>
      <c r="CK16" s="93"/>
      <c r="CL16" s="32">
        <f t="shared" ref="CL16" si="209">CK16*$D16</f>
        <v>0</v>
      </c>
      <c r="CM16" s="90">
        <f t="shared" si="129"/>
        <v>0</v>
      </c>
      <c r="CN16" s="90">
        <f t="shared" si="129"/>
        <v>0</v>
      </c>
      <c r="CO16" s="93"/>
      <c r="CP16" s="32">
        <f t="shared" si="130"/>
        <v>0</v>
      </c>
      <c r="CQ16" s="93"/>
      <c r="CR16" s="32">
        <f t="shared" si="131"/>
        <v>0</v>
      </c>
      <c r="CS16" s="93"/>
      <c r="CT16" s="32">
        <f t="shared" si="132"/>
        <v>0</v>
      </c>
      <c r="CU16" s="90">
        <f t="shared" si="133"/>
        <v>0</v>
      </c>
      <c r="CV16" s="90">
        <f t="shared" si="133"/>
        <v>0</v>
      </c>
      <c r="CW16" s="93"/>
      <c r="CX16" s="32">
        <f t="shared" si="134"/>
        <v>0</v>
      </c>
      <c r="CY16" s="93"/>
      <c r="CZ16" s="32">
        <f t="shared" si="135"/>
        <v>0</v>
      </c>
      <c r="DA16" s="93"/>
      <c r="DB16" s="32">
        <f t="shared" si="136"/>
        <v>0</v>
      </c>
      <c r="DC16" s="90">
        <f t="shared" si="137"/>
        <v>0</v>
      </c>
      <c r="DD16" s="90">
        <f t="shared" si="137"/>
        <v>0</v>
      </c>
      <c r="DE16" s="94"/>
      <c r="DF16" s="32">
        <f t="shared" si="138"/>
        <v>0</v>
      </c>
      <c r="DG16" s="94"/>
      <c r="DH16" s="32">
        <f t="shared" si="139"/>
        <v>0</v>
      </c>
      <c r="DI16" s="94"/>
      <c r="DJ16" s="32">
        <f t="shared" si="140"/>
        <v>0</v>
      </c>
      <c r="DK16" s="90">
        <f t="shared" si="141"/>
        <v>0</v>
      </c>
      <c r="DL16" s="90">
        <f t="shared" si="141"/>
        <v>0</v>
      </c>
      <c r="DM16" s="94"/>
      <c r="DN16" s="32">
        <f t="shared" si="142"/>
        <v>0</v>
      </c>
      <c r="DO16" s="94"/>
      <c r="DP16" s="32">
        <f t="shared" si="143"/>
        <v>0</v>
      </c>
      <c r="DQ16" s="94"/>
      <c r="DR16" s="32">
        <f t="shared" si="144"/>
        <v>0</v>
      </c>
      <c r="DS16" s="90">
        <f t="shared" si="145"/>
        <v>0</v>
      </c>
      <c r="DT16" s="90">
        <f t="shared" si="145"/>
        <v>0</v>
      </c>
      <c r="DU16" s="93"/>
      <c r="DV16" s="32">
        <f t="shared" si="146"/>
        <v>0</v>
      </c>
      <c r="DW16" s="93">
        <v>0</v>
      </c>
      <c r="DX16" s="32">
        <f t="shared" si="147"/>
        <v>0</v>
      </c>
      <c r="DY16" s="93"/>
      <c r="DZ16" s="32">
        <f t="shared" si="148"/>
        <v>0</v>
      </c>
      <c r="EA16" s="90">
        <f t="shared" si="149"/>
        <v>0</v>
      </c>
      <c r="EB16" s="90">
        <f t="shared" si="149"/>
        <v>0</v>
      </c>
      <c r="EC16" s="92"/>
      <c r="ED16" s="32">
        <f t="shared" si="150"/>
        <v>0</v>
      </c>
      <c r="EE16" s="92"/>
      <c r="EF16" s="32">
        <f t="shared" si="151"/>
        <v>0</v>
      </c>
      <c r="EG16" s="92"/>
      <c r="EH16" s="32">
        <f t="shared" si="152"/>
        <v>0</v>
      </c>
      <c r="EI16" s="90">
        <f t="shared" si="153"/>
        <v>0</v>
      </c>
      <c r="EJ16" s="90">
        <f t="shared" si="153"/>
        <v>0</v>
      </c>
      <c r="EK16" s="93"/>
      <c r="EL16" s="32">
        <f t="shared" si="154"/>
        <v>0</v>
      </c>
      <c r="EM16" s="93"/>
      <c r="EN16" s="32">
        <f t="shared" si="155"/>
        <v>0</v>
      </c>
      <c r="EO16" s="93">
        <v>0.4</v>
      </c>
      <c r="EP16" s="32">
        <f t="shared" si="156"/>
        <v>3.3600000000000005E-2</v>
      </c>
      <c r="EQ16" s="90">
        <f t="shared" si="157"/>
        <v>0.4</v>
      </c>
      <c r="ER16" s="90">
        <f t="shared" si="157"/>
        <v>3.3600000000000005E-2</v>
      </c>
      <c r="ES16" s="93">
        <v>2.72</v>
      </c>
      <c r="ET16" s="32">
        <v>0.22847999999999999</v>
      </c>
      <c r="EU16" s="93"/>
      <c r="EV16" s="32"/>
      <c r="EW16" s="93"/>
      <c r="EX16" s="32"/>
      <c r="EY16" s="90">
        <f t="shared" si="158"/>
        <v>2.72</v>
      </c>
      <c r="EZ16" s="90">
        <f t="shared" si="158"/>
        <v>0.22847999999999999</v>
      </c>
      <c r="FA16" s="97"/>
      <c r="FB16" s="32">
        <f t="shared" si="159"/>
        <v>0</v>
      </c>
      <c r="FC16" s="97"/>
      <c r="FD16" s="32">
        <f t="shared" si="160"/>
        <v>0</v>
      </c>
      <c r="FE16" s="96"/>
      <c r="FF16" s="32">
        <f t="shared" si="161"/>
        <v>0</v>
      </c>
      <c r="FG16" s="90">
        <f t="shared" si="162"/>
        <v>0</v>
      </c>
      <c r="FH16" s="90">
        <f t="shared" si="162"/>
        <v>0</v>
      </c>
      <c r="FI16" s="94"/>
      <c r="FJ16" s="32">
        <f t="shared" si="163"/>
        <v>0</v>
      </c>
      <c r="FK16" s="94"/>
      <c r="FL16" s="32">
        <f t="shared" si="164"/>
        <v>0</v>
      </c>
      <c r="FM16" s="94"/>
      <c r="FN16" s="32">
        <f t="shared" si="165"/>
        <v>0</v>
      </c>
      <c r="FO16" s="90">
        <f t="shared" si="166"/>
        <v>0</v>
      </c>
      <c r="FP16" s="90">
        <f t="shared" si="166"/>
        <v>0</v>
      </c>
      <c r="FQ16" s="132">
        <v>1.6</v>
      </c>
      <c r="FR16" s="32">
        <v>0.13439999999999999</v>
      </c>
      <c r="FS16" s="132"/>
      <c r="FT16" s="32"/>
      <c r="FU16" s="132"/>
      <c r="FV16" s="32"/>
      <c r="FW16" s="90">
        <f t="shared" si="170"/>
        <v>1.6</v>
      </c>
      <c r="FX16" s="90">
        <f t="shared" si="170"/>
        <v>0.13439999999999999</v>
      </c>
      <c r="FY16" s="95"/>
      <c r="FZ16" s="32">
        <f t="shared" si="171"/>
        <v>0</v>
      </c>
      <c r="GA16" s="95"/>
      <c r="GB16" s="32">
        <f t="shared" si="172"/>
        <v>0</v>
      </c>
      <c r="GC16" s="95"/>
      <c r="GD16" s="32">
        <f t="shared" si="173"/>
        <v>0</v>
      </c>
      <c r="GE16" s="90">
        <f t="shared" si="174"/>
        <v>0</v>
      </c>
      <c r="GF16" s="90">
        <f t="shared" si="174"/>
        <v>0</v>
      </c>
      <c r="GG16" s="93">
        <v>4</v>
      </c>
      <c r="GH16" s="32">
        <f t="shared" si="175"/>
        <v>0.33600000000000002</v>
      </c>
      <c r="GI16" s="93">
        <v>0</v>
      </c>
      <c r="GJ16" s="32">
        <f t="shared" si="176"/>
        <v>0</v>
      </c>
      <c r="GK16" s="93">
        <v>0</v>
      </c>
      <c r="GL16" s="32">
        <f t="shared" si="177"/>
        <v>0</v>
      </c>
      <c r="GM16" s="90">
        <f t="shared" si="178"/>
        <v>4</v>
      </c>
      <c r="GN16" s="90">
        <f t="shared" si="178"/>
        <v>0.33600000000000002</v>
      </c>
      <c r="GO16" s="92">
        <v>0</v>
      </c>
      <c r="GP16" s="32">
        <v>0</v>
      </c>
      <c r="GQ16" s="92">
        <v>0</v>
      </c>
      <c r="GR16" s="32">
        <v>0</v>
      </c>
      <c r="GS16" s="92"/>
      <c r="GT16" s="32"/>
      <c r="GU16" s="90">
        <f t="shared" si="179"/>
        <v>0</v>
      </c>
      <c r="GV16" s="90">
        <f t="shared" si="179"/>
        <v>0</v>
      </c>
      <c r="GW16" s="93"/>
      <c r="GX16" s="32">
        <f t="shared" si="180"/>
        <v>0</v>
      </c>
      <c r="GY16" s="93"/>
      <c r="GZ16" s="32">
        <f t="shared" si="181"/>
        <v>0</v>
      </c>
      <c r="HA16" s="93"/>
      <c r="HB16" s="32">
        <f t="shared" si="182"/>
        <v>0</v>
      </c>
      <c r="HC16" s="90">
        <f t="shared" si="183"/>
        <v>0</v>
      </c>
      <c r="HD16" s="90">
        <f t="shared" si="183"/>
        <v>0</v>
      </c>
      <c r="HE16" s="93"/>
      <c r="HF16" s="32">
        <f t="shared" ref="HF16:HF17" si="210">HE16*$D16</f>
        <v>0</v>
      </c>
      <c r="HG16" s="93"/>
      <c r="HH16" s="32">
        <f t="shared" ref="HH16:HH17" si="211">HG16*$D16</f>
        <v>0</v>
      </c>
      <c r="HI16" s="93"/>
      <c r="HJ16" s="32">
        <f t="shared" ref="HJ16:HJ17" si="212">HI16*$D16</f>
        <v>0</v>
      </c>
      <c r="HK16" s="90">
        <f t="shared" si="184"/>
        <v>0</v>
      </c>
      <c r="HL16" s="90">
        <f t="shared" si="184"/>
        <v>0</v>
      </c>
      <c r="HM16" s="93"/>
      <c r="HN16" s="32">
        <f t="shared" ref="HN16:HN17" si="213">HM16*$D16</f>
        <v>0</v>
      </c>
      <c r="HO16" s="93"/>
      <c r="HP16" s="32">
        <f t="shared" ref="HP16:HP17" si="214">HO16*$D16</f>
        <v>0</v>
      </c>
      <c r="HQ16" s="93"/>
      <c r="HR16" s="32">
        <f t="shared" ref="HR16:HR17" si="215">HQ16*$D16</f>
        <v>0</v>
      </c>
      <c r="HS16" s="90">
        <f t="shared" si="185"/>
        <v>0</v>
      </c>
      <c r="HT16" s="90">
        <f t="shared" si="185"/>
        <v>0</v>
      </c>
      <c r="HU16" s="134">
        <v>4.5999999999999996</v>
      </c>
      <c r="HV16" s="32">
        <v>0.38640000000000002</v>
      </c>
      <c r="HW16" s="134"/>
      <c r="HX16" s="32"/>
      <c r="HY16" s="134"/>
      <c r="HZ16" s="32"/>
      <c r="IA16" s="90">
        <f t="shared" si="202"/>
        <v>4.5999999999999996</v>
      </c>
      <c r="IB16" s="90">
        <f t="shared" si="202"/>
        <v>0.38640000000000002</v>
      </c>
      <c r="IC16" s="93"/>
      <c r="ID16" s="32">
        <f t="shared" si="186"/>
        <v>0</v>
      </c>
      <c r="IE16" s="93"/>
      <c r="IF16" s="32">
        <f t="shared" si="187"/>
        <v>0</v>
      </c>
      <c r="IG16" s="93"/>
      <c r="IH16" s="32">
        <f t="shared" si="188"/>
        <v>0</v>
      </c>
      <c r="II16" s="90">
        <f t="shared" si="203"/>
        <v>0</v>
      </c>
      <c r="IJ16" s="90">
        <f t="shared" si="189"/>
        <v>0</v>
      </c>
      <c r="IK16" s="91"/>
      <c r="IL16" s="32">
        <f t="shared" si="190"/>
        <v>0</v>
      </c>
      <c r="IM16" s="91"/>
      <c r="IN16" s="32">
        <f t="shared" si="191"/>
        <v>0</v>
      </c>
      <c r="IO16" s="91"/>
      <c r="IP16" s="32">
        <f t="shared" si="192"/>
        <v>0</v>
      </c>
      <c r="IQ16" s="90">
        <f t="shared" si="193"/>
        <v>0</v>
      </c>
      <c r="IR16" s="90">
        <f t="shared" si="193"/>
        <v>0</v>
      </c>
      <c r="IS16" s="91">
        <f t="shared" si="194"/>
        <v>22.47</v>
      </c>
      <c r="IT16" s="91">
        <f t="shared" si="194"/>
        <v>1.8874800000000003</v>
      </c>
      <c r="IU16" s="91">
        <f t="shared" si="194"/>
        <v>1.2</v>
      </c>
      <c r="IV16" s="91">
        <f t="shared" si="194"/>
        <v>0.1008</v>
      </c>
      <c r="IW16" s="91">
        <f t="shared" si="194"/>
        <v>2.16</v>
      </c>
      <c r="IX16" s="91">
        <f t="shared" si="194"/>
        <v>0.18144000000000005</v>
      </c>
      <c r="IY16" s="91">
        <f t="shared" si="194"/>
        <v>25.83</v>
      </c>
      <c r="IZ16" s="91">
        <f t="shared" si="194"/>
        <v>2.1697200000000003</v>
      </c>
    </row>
    <row r="17" spans="1:260" ht="22.2" customHeight="1" x14ac:dyDescent="0.3">
      <c r="A17" s="7">
        <v>4</v>
      </c>
      <c r="B17" s="11" t="s">
        <v>19</v>
      </c>
      <c r="C17" s="7" t="s">
        <v>16</v>
      </c>
      <c r="D17" s="15">
        <v>0.16003999999999999</v>
      </c>
      <c r="E17" s="93">
        <v>7.1</v>
      </c>
      <c r="F17" s="32">
        <v>1.1200000000000001</v>
      </c>
      <c r="G17" s="93"/>
      <c r="H17" s="32">
        <f t="shared" si="103"/>
        <v>0</v>
      </c>
      <c r="I17" s="93"/>
      <c r="J17" s="32">
        <f t="shared" si="104"/>
        <v>0</v>
      </c>
      <c r="K17" s="90">
        <f t="shared" si="105"/>
        <v>7.1</v>
      </c>
      <c r="L17" s="90">
        <f t="shared" si="105"/>
        <v>1.1200000000000001</v>
      </c>
      <c r="M17" s="93"/>
      <c r="N17" s="32">
        <f t="shared" si="106"/>
        <v>0</v>
      </c>
      <c r="O17" s="93"/>
      <c r="P17" s="32">
        <f t="shared" si="107"/>
        <v>0</v>
      </c>
      <c r="Q17" s="93"/>
      <c r="R17" s="32">
        <f t="shared" si="108"/>
        <v>0</v>
      </c>
      <c r="S17" s="90">
        <f t="shared" si="109"/>
        <v>0</v>
      </c>
      <c r="T17" s="90">
        <f t="shared" si="109"/>
        <v>0</v>
      </c>
      <c r="U17" s="93">
        <v>0</v>
      </c>
      <c r="V17" s="32">
        <v>0</v>
      </c>
      <c r="W17" s="93">
        <f>1.2</f>
        <v>1.2</v>
      </c>
      <c r="X17" s="32">
        <f>0.18964</f>
        <v>0.18964</v>
      </c>
      <c r="Y17" s="93"/>
      <c r="Z17" s="32"/>
      <c r="AA17" s="90">
        <f t="shared" si="110"/>
        <v>1.2</v>
      </c>
      <c r="AB17" s="90">
        <f t="shared" si="110"/>
        <v>0.18964</v>
      </c>
      <c r="AC17" s="92"/>
      <c r="AD17" s="32">
        <f t="shared" si="198"/>
        <v>0</v>
      </c>
      <c r="AE17" s="92"/>
      <c r="AF17" s="32">
        <f t="shared" si="199"/>
        <v>0</v>
      </c>
      <c r="AG17" s="92"/>
      <c r="AH17" s="32">
        <f t="shared" si="200"/>
        <v>0</v>
      </c>
      <c r="AI17" s="90">
        <f t="shared" si="111"/>
        <v>0</v>
      </c>
      <c r="AJ17" s="90">
        <f t="shared" si="111"/>
        <v>0</v>
      </c>
      <c r="AK17" s="93">
        <v>5.72</v>
      </c>
      <c r="AL17" s="32">
        <v>0.92020999999999997</v>
      </c>
      <c r="AM17" s="93"/>
      <c r="AN17" s="32"/>
      <c r="AO17" s="93"/>
      <c r="AP17" s="32"/>
      <c r="AQ17" s="90">
        <f t="shared" si="112"/>
        <v>5.72</v>
      </c>
      <c r="AR17" s="90">
        <f t="shared" si="112"/>
        <v>0.92020999999999997</v>
      </c>
      <c r="AS17" s="93">
        <v>1.2</v>
      </c>
      <c r="AT17" s="32">
        <v>0.19203999999999999</v>
      </c>
      <c r="AU17" s="93"/>
      <c r="AV17" s="32">
        <f t="shared" si="205"/>
        <v>0</v>
      </c>
      <c r="AW17" s="93"/>
      <c r="AX17" s="32">
        <f t="shared" si="206"/>
        <v>0</v>
      </c>
      <c r="AY17" s="90">
        <f t="shared" si="113"/>
        <v>1.2</v>
      </c>
      <c r="AZ17" s="90">
        <f t="shared" si="113"/>
        <v>0.19203999999999999</v>
      </c>
      <c r="BA17" s="93"/>
      <c r="BB17" s="32">
        <f t="shared" si="201"/>
        <v>0</v>
      </c>
      <c r="BC17" s="93"/>
      <c r="BD17" s="32">
        <f t="shared" si="114"/>
        <v>0</v>
      </c>
      <c r="BE17" s="93"/>
      <c r="BF17" s="32">
        <f t="shared" si="115"/>
        <v>0</v>
      </c>
      <c r="BG17" s="90">
        <f t="shared" si="116"/>
        <v>0</v>
      </c>
      <c r="BH17" s="90">
        <f t="shared" si="116"/>
        <v>0</v>
      </c>
      <c r="BI17" s="93"/>
      <c r="BJ17" s="32">
        <f t="shared" si="117"/>
        <v>0</v>
      </c>
      <c r="BK17" s="93">
        <v>0</v>
      </c>
      <c r="BL17" s="32">
        <f t="shared" si="118"/>
        <v>0</v>
      </c>
      <c r="BM17" s="93">
        <v>0</v>
      </c>
      <c r="BN17" s="32">
        <f t="shared" si="119"/>
        <v>0</v>
      </c>
      <c r="BO17" s="90">
        <f t="shared" si="120"/>
        <v>0</v>
      </c>
      <c r="BP17" s="90">
        <f t="shared" si="120"/>
        <v>0</v>
      </c>
      <c r="BQ17" s="92"/>
      <c r="BR17" s="32">
        <f t="shared" si="121"/>
        <v>0</v>
      </c>
      <c r="BS17" s="92"/>
      <c r="BT17" s="32">
        <f t="shared" si="122"/>
        <v>0</v>
      </c>
      <c r="BU17" s="92"/>
      <c r="BV17" s="32">
        <f t="shared" si="123"/>
        <v>0</v>
      </c>
      <c r="BW17" s="90">
        <f t="shared" si="124"/>
        <v>0</v>
      </c>
      <c r="BX17" s="90">
        <f t="shared" si="124"/>
        <v>0</v>
      </c>
      <c r="BY17" s="93"/>
      <c r="BZ17" s="32">
        <f t="shared" si="125"/>
        <v>0</v>
      </c>
      <c r="CA17" s="93"/>
      <c r="CB17" s="32">
        <f t="shared" si="126"/>
        <v>0</v>
      </c>
      <c r="CC17" s="93"/>
      <c r="CD17" s="32">
        <f t="shared" si="127"/>
        <v>0</v>
      </c>
      <c r="CE17" s="90">
        <f t="shared" si="128"/>
        <v>0</v>
      </c>
      <c r="CF17" s="90">
        <f t="shared" si="128"/>
        <v>0</v>
      </c>
      <c r="CG17" s="93">
        <v>3.19</v>
      </c>
      <c r="CH17" s="32">
        <v>0.50414000000000003</v>
      </c>
      <c r="CI17" s="93"/>
      <c r="CJ17" s="32"/>
      <c r="CK17" s="93"/>
      <c r="CL17" s="32"/>
      <c r="CM17" s="90">
        <f t="shared" si="129"/>
        <v>3.19</v>
      </c>
      <c r="CN17" s="90">
        <f t="shared" si="129"/>
        <v>0.50414000000000003</v>
      </c>
      <c r="CO17" s="93"/>
      <c r="CP17" s="32">
        <f t="shared" si="130"/>
        <v>0</v>
      </c>
      <c r="CQ17" s="93"/>
      <c r="CR17" s="32">
        <f t="shared" si="131"/>
        <v>0</v>
      </c>
      <c r="CS17" s="93"/>
      <c r="CT17" s="32">
        <f t="shared" si="132"/>
        <v>0</v>
      </c>
      <c r="CU17" s="90">
        <f t="shared" si="133"/>
        <v>0</v>
      </c>
      <c r="CV17" s="90">
        <f t="shared" si="133"/>
        <v>0</v>
      </c>
      <c r="CW17" s="93"/>
      <c r="CX17" s="32">
        <f t="shared" si="134"/>
        <v>0</v>
      </c>
      <c r="CY17" s="93"/>
      <c r="CZ17" s="32">
        <f t="shared" si="135"/>
        <v>0</v>
      </c>
      <c r="DA17" s="93"/>
      <c r="DB17" s="32">
        <f t="shared" si="136"/>
        <v>0</v>
      </c>
      <c r="DC17" s="90">
        <f t="shared" si="137"/>
        <v>0</v>
      </c>
      <c r="DD17" s="90">
        <f t="shared" si="137"/>
        <v>0</v>
      </c>
      <c r="DE17" s="94"/>
      <c r="DF17" s="32">
        <f t="shared" si="138"/>
        <v>0</v>
      </c>
      <c r="DG17" s="94"/>
      <c r="DH17" s="32">
        <f t="shared" si="139"/>
        <v>0</v>
      </c>
      <c r="DI17" s="94"/>
      <c r="DJ17" s="32">
        <f t="shared" si="140"/>
        <v>0</v>
      </c>
      <c r="DK17" s="90">
        <f t="shared" si="141"/>
        <v>0</v>
      </c>
      <c r="DL17" s="90">
        <f t="shared" si="141"/>
        <v>0</v>
      </c>
      <c r="DM17" s="94"/>
      <c r="DN17" s="32">
        <f t="shared" si="142"/>
        <v>0</v>
      </c>
      <c r="DO17" s="94"/>
      <c r="DP17" s="32">
        <f t="shared" si="143"/>
        <v>0</v>
      </c>
      <c r="DQ17" s="94"/>
      <c r="DR17" s="32">
        <f t="shared" si="144"/>
        <v>0</v>
      </c>
      <c r="DS17" s="90">
        <f t="shared" si="145"/>
        <v>0</v>
      </c>
      <c r="DT17" s="90">
        <f t="shared" si="145"/>
        <v>0</v>
      </c>
      <c r="DU17" s="93"/>
      <c r="DV17" s="32">
        <f t="shared" si="146"/>
        <v>0</v>
      </c>
      <c r="DW17" s="93"/>
      <c r="DX17" s="32">
        <f t="shared" si="147"/>
        <v>0</v>
      </c>
      <c r="DY17" s="93"/>
      <c r="DZ17" s="32">
        <f t="shared" si="148"/>
        <v>0</v>
      </c>
      <c r="EA17" s="90">
        <f t="shared" si="149"/>
        <v>0</v>
      </c>
      <c r="EB17" s="90">
        <f t="shared" si="149"/>
        <v>0</v>
      </c>
      <c r="EC17" s="92"/>
      <c r="ED17" s="32">
        <f t="shared" si="150"/>
        <v>0</v>
      </c>
      <c r="EE17" s="92"/>
      <c r="EF17" s="32">
        <f t="shared" si="151"/>
        <v>0</v>
      </c>
      <c r="EG17" s="92"/>
      <c r="EH17" s="32">
        <f t="shared" si="152"/>
        <v>0</v>
      </c>
      <c r="EI17" s="90">
        <f t="shared" si="153"/>
        <v>0</v>
      </c>
      <c r="EJ17" s="90">
        <f t="shared" si="153"/>
        <v>0</v>
      </c>
      <c r="EK17" s="93">
        <v>1</v>
      </c>
      <c r="EL17" s="32">
        <f t="shared" si="154"/>
        <v>0.16003999999999999</v>
      </c>
      <c r="EM17" s="93"/>
      <c r="EN17" s="32">
        <f t="shared" si="155"/>
        <v>0</v>
      </c>
      <c r="EO17" s="93"/>
      <c r="EP17" s="32">
        <f t="shared" si="156"/>
        <v>0</v>
      </c>
      <c r="EQ17" s="90">
        <f t="shared" si="157"/>
        <v>1</v>
      </c>
      <c r="ER17" s="90">
        <f t="shared" si="157"/>
        <v>0.16003999999999999</v>
      </c>
      <c r="ES17" s="93"/>
      <c r="ET17" s="32">
        <f t="shared" ref="ET17" si="216">ES17*$D17</f>
        <v>0</v>
      </c>
      <c r="EU17" s="93"/>
      <c r="EV17" s="32">
        <f t="shared" ref="EV17" si="217">EU17*$D17</f>
        <v>0</v>
      </c>
      <c r="EW17" s="93"/>
      <c r="EX17" s="32">
        <f t="shared" ref="EX17" si="218">EW17*$D17</f>
        <v>0</v>
      </c>
      <c r="EY17" s="90">
        <f t="shared" si="158"/>
        <v>0</v>
      </c>
      <c r="EZ17" s="90">
        <f t="shared" si="158"/>
        <v>0</v>
      </c>
      <c r="FA17" s="97"/>
      <c r="FB17" s="32">
        <f t="shared" si="159"/>
        <v>0</v>
      </c>
      <c r="FC17" s="97"/>
      <c r="FD17" s="32">
        <f t="shared" si="160"/>
        <v>0</v>
      </c>
      <c r="FE17" s="96"/>
      <c r="FF17" s="32">
        <f t="shared" si="161"/>
        <v>0</v>
      </c>
      <c r="FG17" s="90">
        <f t="shared" si="162"/>
        <v>0</v>
      </c>
      <c r="FH17" s="90">
        <f t="shared" si="162"/>
        <v>0</v>
      </c>
      <c r="FI17" s="94"/>
      <c r="FJ17" s="32">
        <f t="shared" si="163"/>
        <v>0</v>
      </c>
      <c r="FK17" s="94"/>
      <c r="FL17" s="32">
        <f t="shared" si="164"/>
        <v>0</v>
      </c>
      <c r="FM17" s="94"/>
      <c r="FN17" s="32">
        <f t="shared" si="165"/>
        <v>0</v>
      </c>
      <c r="FO17" s="90">
        <f t="shared" si="166"/>
        <v>0</v>
      </c>
      <c r="FP17" s="90">
        <f t="shared" si="166"/>
        <v>0</v>
      </c>
      <c r="FQ17" s="132"/>
      <c r="FR17" s="32">
        <f t="shared" si="167"/>
        <v>0</v>
      </c>
      <c r="FS17" s="132"/>
      <c r="FT17" s="32">
        <f t="shared" si="168"/>
        <v>0</v>
      </c>
      <c r="FU17" s="132"/>
      <c r="FV17" s="32">
        <f t="shared" si="169"/>
        <v>0</v>
      </c>
      <c r="FW17" s="90">
        <f t="shared" si="170"/>
        <v>0</v>
      </c>
      <c r="FX17" s="90">
        <f t="shared" si="170"/>
        <v>0</v>
      </c>
      <c r="FY17" s="95"/>
      <c r="FZ17" s="32">
        <f t="shared" si="171"/>
        <v>0</v>
      </c>
      <c r="GA17" s="95"/>
      <c r="GB17" s="32">
        <f t="shared" si="172"/>
        <v>0</v>
      </c>
      <c r="GC17" s="95"/>
      <c r="GD17" s="32">
        <f t="shared" si="173"/>
        <v>0</v>
      </c>
      <c r="GE17" s="90">
        <f t="shared" si="174"/>
        <v>0</v>
      </c>
      <c r="GF17" s="90">
        <f t="shared" si="174"/>
        <v>0</v>
      </c>
      <c r="GG17" s="93">
        <v>15.6</v>
      </c>
      <c r="GH17" s="32">
        <f t="shared" si="175"/>
        <v>2.4966239999999997</v>
      </c>
      <c r="GI17" s="93">
        <v>0</v>
      </c>
      <c r="GJ17" s="32">
        <f t="shared" si="176"/>
        <v>0</v>
      </c>
      <c r="GK17" s="93">
        <v>0</v>
      </c>
      <c r="GL17" s="32">
        <f t="shared" si="177"/>
        <v>0</v>
      </c>
      <c r="GM17" s="90">
        <f t="shared" si="178"/>
        <v>15.6</v>
      </c>
      <c r="GN17" s="90">
        <f t="shared" si="178"/>
        <v>2.4966239999999997</v>
      </c>
      <c r="GO17" s="92">
        <v>0</v>
      </c>
      <c r="GP17" s="32">
        <v>0</v>
      </c>
      <c r="GQ17" s="92"/>
      <c r="GR17" s="32"/>
      <c r="GS17" s="92"/>
      <c r="GT17" s="32"/>
      <c r="GU17" s="90">
        <f t="shared" si="179"/>
        <v>0</v>
      </c>
      <c r="GV17" s="90">
        <f t="shared" si="179"/>
        <v>0</v>
      </c>
      <c r="GW17" s="93"/>
      <c r="GX17" s="32">
        <f t="shared" si="180"/>
        <v>0</v>
      </c>
      <c r="GY17" s="93"/>
      <c r="GZ17" s="32">
        <f t="shared" si="181"/>
        <v>0</v>
      </c>
      <c r="HA17" s="93"/>
      <c r="HB17" s="32">
        <f t="shared" si="182"/>
        <v>0</v>
      </c>
      <c r="HC17" s="90">
        <f t="shared" si="183"/>
        <v>0</v>
      </c>
      <c r="HD17" s="90">
        <f t="shared" si="183"/>
        <v>0</v>
      </c>
      <c r="HE17" s="93"/>
      <c r="HF17" s="32">
        <f t="shared" si="210"/>
        <v>0</v>
      </c>
      <c r="HG17" s="93"/>
      <c r="HH17" s="32">
        <f t="shared" si="211"/>
        <v>0</v>
      </c>
      <c r="HI17" s="93"/>
      <c r="HJ17" s="32">
        <f t="shared" si="212"/>
        <v>0</v>
      </c>
      <c r="HK17" s="90">
        <f t="shared" si="184"/>
        <v>0</v>
      </c>
      <c r="HL17" s="90">
        <f t="shared" si="184"/>
        <v>0</v>
      </c>
      <c r="HM17" s="93"/>
      <c r="HN17" s="32">
        <f t="shared" si="213"/>
        <v>0</v>
      </c>
      <c r="HO17" s="93"/>
      <c r="HP17" s="32">
        <f t="shared" si="214"/>
        <v>0</v>
      </c>
      <c r="HQ17" s="93"/>
      <c r="HR17" s="32">
        <f t="shared" si="215"/>
        <v>0</v>
      </c>
      <c r="HS17" s="90">
        <f t="shared" si="185"/>
        <v>0</v>
      </c>
      <c r="HT17" s="90">
        <f t="shared" si="185"/>
        <v>0</v>
      </c>
      <c r="HU17" s="134">
        <v>4</v>
      </c>
      <c r="HV17" s="32">
        <v>0.64015</v>
      </c>
      <c r="HW17" s="134"/>
      <c r="HX17" s="32"/>
      <c r="HY17" s="134"/>
      <c r="HZ17" s="32"/>
      <c r="IA17" s="90">
        <f t="shared" si="202"/>
        <v>4</v>
      </c>
      <c r="IB17" s="90">
        <f t="shared" si="202"/>
        <v>0.64015</v>
      </c>
      <c r="IC17" s="93"/>
      <c r="ID17" s="32">
        <f t="shared" si="186"/>
        <v>0</v>
      </c>
      <c r="IE17" s="93"/>
      <c r="IF17" s="32">
        <f t="shared" si="187"/>
        <v>0</v>
      </c>
      <c r="IG17" s="93"/>
      <c r="IH17" s="32">
        <f t="shared" si="188"/>
        <v>0</v>
      </c>
      <c r="II17" s="90">
        <f t="shared" si="189"/>
        <v>0</v>
      </c>
      <c r="IJ17" s="90">
        <f t="shared" si="189"/>
        <v>0</v>
      </c>
      <c r="IK17" s="91"/>
      <c r="IL17" s="32">
        <f t="shared" si="190"/>
        <v>0</v>
      </c>
      <c r="IM17" s="91"/>
      <c r="IN17" s="32">
        <f t="shared" si="191"/>
        <v>0</v>
      </c>
      <c r="IO17" s="91"/>
      <c r="IP17" s="32">
        <f t="shared" si="192"/>
        <v>0</v>
      </c>
      <c r="IQ17" s="90">
        <f t="shared" si="193"/>
        <v>0</v>
      </c>
      <c r="IR17" s="90">
        <f t="shared" si="193"/>
        <v>0</v>
      </c>
      <c r="IS17" s="91">
        <f t="shared" si="194"/>
        <v>37.81</v>
      </c>
      <c r="IT17" s="91">
        <f t="shared" si="194"/>
        <v>6.0332039999999996</v>
      </c>
      <c r="IU17" s="91">
        <f t="shared" si="194"/>
        <v>1.2</v>
      </c>
      <c r="IV17" s="91">
        <f t="shared" si="194"/>
        <v>0.18964</v>
      </c>
      <c r="IW17" s="91">
        <f t="shared" si="194"/>
        <v>0</v>
      </c>
      <c r="IX17" s="91">
        <f t="shared" si="194"/>
        <v>0</v>
      </c>
      <c r="IY17" s="91">
        <f t="shared" si="194"/>
        <v>39.01</v>
      </c>
      <c r="IZ17" s="91">
        <f t="shared" si="194"/>
        <v>6.2228440000000003</v>
      </c>
    </row>
    <row r="18" spans="1:260" s="140" customFormat="1" ht="22.2" customHeight="1" x14ac:dyDescent="0.3">
      <c r="A18" s="98"/>
      <c r="B18" s="120" t="s">
        <v>148</v>
      </c>
      <c r="C18" s="98"/>
      <c r="D18" s="204"/>
      <c r="E18" s="139">
        <f>E15+E16+E17+E14</f>
        <v>7.6999999999999993</v>
      </c>
      <c r="F18" s="139">
        <f t="shared" ref="F18:BQ18" si="219">F15+F16+F17+F14</f>
        <v>1.1704000000000001</v>
      </c>
      <c r="G18" s="139">
        <f t="shared" si="219"/>
        <v>1.2</v>
      </c>
      <c r="H18" s="139">
        <f t="shared" si="219"/>
        <v>0.1008</v>
      </c>
      <c r="I18" s="139">
        <f t="shared" si="219"/>
        <v>0.76</v>
      </c>
      <c r="J18" s="139">
        <f t="shared" si="219"/>
        <v>6.3840000000000008E-2</v>
      </c>
      <c r="K18" s="139">
        <f t="shared" si="219"/>
        <v>9.66</v>
      </c>
      <c r="L18" s="139">
        <f t="shared" si="219"/>
        <v>1.3350400000000002</v>
      </c>
      <c r="M18" s="139">
        <f t="shared" si="219"/>
        <v>0</v>
      </c>
      <c r="N18" s="139">
        <f t="shared" si="219"/>
        <v>0</v>
      </c>
      <c r="O18" s="139">
        <f t="shared" si="219"/>
        <v>0</v>
      </c>
      <c r="P18" s="139">
        <f t="shared" si="219"/>
        <v>0</v>
      </c>
      <c r="Q18" s="139">
        <f t="shared" si="219"/>
        <v>0</v>
      </c>
      <c r="R18" s="139">
        <f t="shared" si="219"/>
        <v>0</v>
      </c>
      <c r="S18" s="139">
        <f t="shared" si="219"/>
        <v>0</v>
      </c>
      <c r="T18" s="139">
        <f t="shared" si="219"/>
        <v>0</v>
      </c>
      <c r="U18" s="139">
        <f t="shared" si="219"/>
        <v>4.4000000000000004</v>
      </c>
      <c r="V18" s="139">
        <f t="shared" si="219"/>
        <v>0.40079999999999999</v>
      </c>
      <c r="W18" s="139">
        <f t="shared" si="219"/>
        <v>2</v>
      </c>
      <c r="X18" s="139">
        <f t="shared" si="219"/>
        <v>0.26516000000000001</v>
      </c>
      <c r="Y18" s="139">
        <f t="shared" si="219"/>
        <v>0</v>
      </c>
      <c r="Z18" s="139">
        <f t="shared" si="219"/>
        <v>0</v>
      </c>
      <c r="AA18" s="139">
        <f t="shared" si="219"/>
        <v>6.3999999999999995</v>
      </c>
      <c r="AB18" s="139">
        <f t="shared" si="219"/>
        <v>0.66596000000000011</v>
      </c>
      <c r="AC18" s="139">
        <f t="shared" si="219"/>
        <v>10.92</v>
      </c>
      <c r="AD18" s="139">
        <f t="shared" si="219"/>
        <v>1.0149999999999999</v>
      </c>
      <c r="AE18" s="139">
        <f t="shared" si="219"/>
        <v>1.6</v>
      </c>
      <c r="AF18" s="139">
        <f t="shared" si="219"/>
        <v>0.15104000000000001</v>
      </c>
      <c r="AG18" s="139">
        <f t="shared" si="219"/>
        <v>1</v>
      </c>
      <c r="AH18" s="139">
        <f t="shared" si="219"/>
        <v>8.4000000000000005E-2</v>
      </c>
      <c r="AI18" s="139">
        <f t="shared" si="219"/>
        <v>13.52</v>
      </c>
      <c r="AJ18" s="139">
        <f t="shared" si="219"/>
        <v>1.25004</v>
      </c>
      <c r="AK18" s="139">
        <f t="shared" si="219"/>
        <v>43.34</v>
      </c>
      <c r="AL18" s="139">
        <f t="shared" si="219"/>
        <v>5.3193900000000003</v>
      </c>
      <c r="AM18" s="139">
        <f t="shared" si="219"/>
        <v>4.9899999999999993</v>
      </c>
      <c r="AN18" s="139">
        <f t="shared" si="219"/>
        <v>0.53756999999999999</v>
      </c>
      <c r="AO18" s="139">
        <f t="shared" si="219"/>
        <v>0.2</v>
      </c>
      <c r="AP18" s="139">
        <f t="shared" si="219"/>
        <v>1.968E-2</v>
      </c>
      <c r="AQ18" s="139">
        <f t="shared" si="219"/>
        <v>48.53</v>
      </c>
      <c r="AR18" s="139">
        <f t="shared" si="219"/>
        <v>5.8766400000000001</v>
      </c>
      <c r="AS18" s="139">
        <f t="shared" si="219"/>
        <v>32.36</v>
      </c>
      <c r="AT18" s="139">
        <f t="shared" si="219"/>
        <v>4.7046600000000005</v>
      </c>
      <c r="AU18" s="139">
        <f t="shared" si="219"/>
        <v>2.16</v>
      </c>
      <c r="AV18" s="139">
        <f t="shared" si="219"/>
        <v>0.24358000000000002</v>
      </c>
      <c r="AW18" s="139">
        <f t="shared" si="219"/>
        <v>3.2199999999999998</v>
      </c>
      <c r="AX18" s="139">
        <f t="shared" si="219"/>
        <v>0.34788000000000002</v>
      </c>
      <c r="AY18" s="139">
        <f t="shared" si="219"/>
        <v>37.739999999999995</v>
      </c>
      <c r="AZ18" s="139">
        <f t="shared" si="219"/>
        <v>5.2961199999999993</v>
      </c>
      <c r="BA18" s="139">
        <f t="shared" si="219"/>
        <v>4</v>
      </c>
      <c r="BB18" s="139">
        <f t="shared" si="219"/>
        <v>0.39360000000000001</v>
      </c>
      <c r="BC18" s="139">
        <f t="shared" si="219"/>
        <v>0</v>
      </c>
      <c r="BD18" s="139">
        <f t="shared" si="219"/>
        <v>0</v>
      </c>
      <c r="BE18" s="139">
        <f t="shared" si="219"/>
        <v>0</v>
      </c>
      <c r="BF18" s="139">
        <f t="shared" si="219"/>
        <v>0</v>
      </c>
      <c r="BG18" s="139">
        <f t="shared" si="219"/>
        <v>4</v>
      </c>
      <c r="BH18" s="139">
        <f t="shared" si="219"/>
        <v>0.39360000000000001</v>
      </c>
      <c r="BI18" s="139">
        <f t="shared" si="219"/>
        <v>0</v>
      </c>
      <c r="BJ18" s="139">
        <f t="shared" si="219"/>
        <v>0</v>
      </c>
      <c r="BK18" s="139">
        <f t="shared" si="219"/>
        <v>0</v>
      </c>
      <c r="BL18" s="139">
        <f t="shared" si="219"/>
        <v>0</v>
      </c>
      <c r="BM18" s="139">
        <f t="shared" si="219"/>
        <v>0</v>
      </c>
      <c r="BN18" s="139">
        <f t="shared" si="219"/>
        <v>0</v>
      </c>
      <c r="BO18" s="139">
        <f t="shared" si="219"/>
        <v>0</v>
      </c>
      <c r="BP18" s="139">
        <f t="shared" si="219"/>
        <v>0</v>
      </c>
      <c r="BQ18" s="139">
        <f t="shared" si="219"/>
        <v>0</v>
      </c>
      <c r="BR18" s="139">
        <f t="shared" ref="BR18:EC18" si="220">BR15+BR16+BR17+BR14</f>
        <v>0</v>
      </c>
      <c r="BS18" s="139">
        <f t="shared" si="220"/>
        <v>0</v>
      </c>
      <c r="BT18" s="139">
        <f t="shared" si="220"/>
        <v>0</v>
      </c>
      <c r="BU18" s="139">
        <f t="shared" si="220"/>
        <v>0</v>
      </c>
      <c r="BV18" s="139">
        <f t="shared" si="220"/>
        <v>0</v>
      </c>
      <c r="BW18" s="139">
        <f t="shared" si="220"/>
        <v>0</v>
      </c>
      <c r="BX18" s="139">
        <f t="shared" si="220"/>
        <v>0</v>
      </c>
      <c r="BY18" s="139">
        <f t="shared" si="220"/>
        <v>0</v>
      </c>
      <c r="BZ18" s="139">
        <f t="shared" si="220"/>
        <v>0</v>
      </c>
      <c r="CA18" s="139">
        <f t="shared" si="220"/>
        <v>0</v>
      </c>
      <c r="CB18" s="139">
        <f t="shared" si="220"/>
        <v>0</v>
      </c>
      <c r="CC18" s="139">
        <f t="shared" si="220"/>
        <v>0</v>
      </c>
      <c r="CD18" s="139">
        <f t="shared" si="220"/>
        <v>0</v>
      </c>
      <c r="CE18" s="139">
        <f t="shared" si="220"/>
        <v>0</v>
      </c>
      <c r="CF18" s="139">
        <f t="shared" si="220"/>
        <v>0</v>
      </c>
      <c r="CG18" s="139">
        <f t="shared" si="220"/>
        <v>20.68</v>
      </c>
      <c r="CH18" s="139">
        <f t="shared" si="220"/>
        <v>2.8085800000000001</v>
      </c>
      <c r="CI18" s="139">
        <f t="shared" si="220"/>
        <v>0</v>
      </c>
      <c r="CJ18" s="139">
        <f t="shared" si="220"/>
        <v>0</v>
      </c>
      <c r="CK18" s="139">
        <f t="shared" si="220"/>
        <v>0</v>
      </c>
      <c r="CL18" s="139">
        <f t="shared" si="220"/>
        <v>0</v>
      </c>
      <c r="CM18" s="139">
        <f t="shared" si="220"/>
        <v>20.68</v>
      </c>
      <c r="CN18" s="139">
        <f t="shared" si="220"/>
        <v>2.8085800000000001</v>
      </c>
      <c r="CO18" s="139">
        <f t="shared" si="220"/>
        <v>0</v>
      </c>
      <c r="CP18" s="139">
        <f t="shared" si="220"/>
        <v>0</v>
      </c>
      <c r="CQ18" s="139">
        <f t="shared" si="220"/>
        <v>0</v>
      </c>
      <c r="CR18" s="139">
        <f t="shared" si="220"/>
        <v>0</v>
      </c>
      <c r="CS18" s="139">
        <f t="shared" si="220"/>
        <v>0</v>
      </c>
      <c r="CT18" s="139">
        <f t="shared" si="220"/>
        <v>0</v>
      </c>
      <c r="CU18" s="139">
        <f t="shared" si="220"/>
        <v>0</v>
      </c>
      <c r="CV18" s="139">
        <f t="shared" si="220"/>
        <v>0</v>
      </c>
      <c r="CW18" s="139">
        <f t="shared" si="220"/>
        <v>0</v>
      </c>
      <c r="CX18" s="139">
        <f t="shared" si="220"/>
        <v>0</v>
      </c>
      <c r="CY18" s="139">
        <f t="shared" si="220"/>
        <v>0</v>
      </c>
      <c r="CZ18" s="139">
        <f t="shared" si="220"/>
        <v>0</v>
      </c>
      <c r="DA18" s="139">
        <f t="shared" si="220"/>
        <v>0</v>
      </c>
      <c r="DB18" s="139">
        <f t="shared" si="220"/>
        <v>0</v>
      </c>
      <c r="DC18" s="139">
        <f t="shared" si="220"/>
        <v>0</v>
      </c>
      <c r="DD18" s="139">
        <f t="shared" si="220"/>
        <v>0</v>
      </c>
      <c r="DE18" s="139">
        <f t="shared" si="220"/>
        <v>0</v>
      </c>
      <c r="DF18" s="139">
        <f t="shared" si="220"/>
        <v>0</v>
      </c>
      <c r="DG18" s="139">
        <f t="shared" si="220"/>
        <v>0</v>
      </c>
      <c r="DH18" s="139">
        <f t="shared" si="220"/>
        <v>0</v>
      </c>
      <c r="DI18" s="139">
        <f t="shared" si="220"/>
        <v>0</v>
      </c>
      <c r="DJ18" s="139">
        <f t="shared" si="220"/>
        <v>0</v>
      </c>
      <c r="DK18" s="139">
        <f t="shared" si="220"/>
        <v>0</v>
      </c>
      <c r="DL18" s="139">
        <f t="shared" si="220"/>
        <v>0</v>
      </c>
      <c r="DM18" s="139">
        <f t="shared" si="220"/>
        <v>0</v>
      </c>
      <c r="DN18" s="139">
        <f t="shared" si="220"/>
        <v>0</v>
      </c>
      <c r="DO18" s="139">
        <f t="shared" si="220"/>
        <v>0</v>
      </c>
      <c r="DP18" s="139">
        <f t="shared" si="220"/>
        <v>0</v>
      </c>
      <c r="DQ18" s="139">
        <f t="shared" si="220"/>
        <v>0</v>
      </c>
      <c r="DR18" s="139">
        <f t="shared" si="220"/>
        <v>0</v>
      </c>
      <c r="DS18" s="139">
        <f t="shared" si="220"/>
        <v>0</v>
      </c>
      <c r="DT18" s="139">
        <f t="shared" si="220"/>
        <v>0</v>
      </c>
      <c r="DU18" s="139">
        <f t="shared" si="220"/>
        <v>0</v>
      </c>
      <c r="DV18" s="139">
        <f t="shared" si="220"/>
        <v>0</v>
      </c>
      <c r="DW18" s="139">
        <f t="shared" si="220"/>
        <v>0</v>
      </c>
      <c r="DX18" s="139">
        <f t="shared" si="220"/>
        <v>0</v>
      </c>
      <c r="DY18" s="139">
        <f t="shared" si="220"/>
        <v>0</v>
      </c>
      <c r="DZ18" s="139">
        <f t="shared" si="220"/>
        <v>0</v>
      </c>
      <c r="EA18" s="139">
        <f t="shared" si="220"/>
        <v>0</v>
      </c>
      <c r="EB18" s="139">
        <f t="shared" si="220"/>
        <v>0</v>
      </c>
      <c r="EC18" s="139">
        <f t="shared" si="220"/>
        <v>0</v>
      </c>
      <c r="ED18" s="139">
        <f t="shared" ref="ED18:GO18" si="221">ED15+ED16+ED17+ED14</f>
        <v>0</v>
      </c>
      <c r="EE18" s="139">
        <f t="shared" si="221"/>
        <v>0</v>
      </c>
      <c r="EF18" s="139">
        <f t="shared" si="221"/>
        <v>0</v>
      </c>
      <c r="EG18" s="139">
        <f t="shared" si="221"/>
        <v>0</v>
      </c>
      <c r="EH18" s="139">
        <f t="shared" si="221"/>
        <v>0</v>
      </c>
      <c r="EI18" s="139">
        <f t="shared" si="221"/>
        <v>0</v>
      </c>
      <c r="EJ18" s="139">
        <f t="shared" si="221"/>
        <v>0</v>
      </c>
      <c r="EK18" s="139">
        <f t="shared" si="221"/>
        <v>5</v>
      </c>
      <c r="EL18" s="139">
        <f t="shared" si="221"/>
        <v>0.55364000000000002</v>
      </c>
      <c r="EM18" s="139">
        <f t="shared" si="221"/>
        <v>1.9</v>
      </c>
      <c r="EN18" s="139">
        <f t="shared" si="221"/>
        <v>0.18695999999999999</v>
      </c>
      <c r="EO18" s="139">
        <f t="shared" si="221"/>
        <v>1.4</v>
      </c>
      <c r="EP18" s="139">
        <f t="shared" si="221"/>
        <v>0.13200000000000001</v>
      </c>
      <c r="EQ18" s="139">
        <f t="shared" si="221"/>
        <v>8.3000000000000007</v>
      </c>
      <c r="ER18" s="139">
        <f t="shared" si="221"/>
        <v>0.87260000000000004</v>
      </c>
      <c r="ES18" s="139">
        <f t="shared" si="221"/>
        <v>43.309999999999995</v>
      </c>
      <c r="ET18" s="139">
        <f t="shared" si="221"/>
        <v>6.3555800000000007</v>
      </c>
      <c r="EU18" s="139">
        <f t="shared" si="221"/>
        <v>0</v>
      </c>
      <c r="EV18" s="139">
        <f t="shared" si="221"/>
        <v>0</v>
      </c>
      <c r="EW18" s="139">
        <f t="shared" si="221"/>
        <v>0</v>
      </c>
      <c r="EX18" s="139">
        <f t="shared" si="221"/>
        <v>0</v>
      </c>
      <c r="EY18" s="139">
        <f t="shared" si="221"/>
        <v>43.309999999999995</v>
      </c>
      <c r="EZ18" s="139">
        <f t="shared" si="221"/>
        <v>6.3555800000000007</v>
      </c>
      <c r="FA18" s="139">
        <f t="shared" si="221"/>
        <v>0</v>
      </c>
      <c r="FB18" s="139">
        <f t="shared" si="221"/>
        <v>0</v>
      </c>
      <c r="FC18" s="139">
        <f t="shared" si="221"/>
        <v>0</v>
      </c>
      <c r="FD18" s="139">
        <f t="shared" si="221"/>
        <v>0</v>
      </c>
      <c r="FE18" s="139">
        <f t="shared" si="221"/>
        <v>0</v>
      </c>
      <c r="FF18" s="139">
        <f t="shared" si="221"/>
        <v>0</v>
      </c>
      <c r="FG18" s="139">
        <f t="shared" si="221"/>
        <v>0</v>
      </c>
      <c r="FH18" s="139">
        <f t="shared" si="221"/>
        <v>0</v>
      </c>
      <c r="FI18" s="139">
        <f t="shared" si="221"/>
        <v>0</v>
      </c>
      <c r="FJ18" s="139">
        <f t="shared" si="221"/>
        <v>0</v>
      </c>
      <c r="FK18" s="139">
        <f t="shared" si="221"/>
        <v>0</v>
      </c>
      <c r="FL18" s="139">
        <f t="shared" si="221"/>
        <v>0</v>
      </c>
      <c r="FM18" s="139">
        <f t="shared" si="221"/>
        <v>0</v>
      </c>
      <c r="FN18" s="139">
        <f t="shared" si="221"/>
        <v>0</v>
      </c>
      <c r="FO18" s="139">
        <f t="shared" si="221"/>
        <v>0</v>
      </c>
      <c r="FP18" s="139">
        <f t="shared" si="221"/>
        <v>0</v>
      </c>
      <c r="FQ18" s="139">
        <f t="shared" si="221"/>
        <v>5.2</v>
      </c>
      <c r="FR18" s="139">
        <f t="shared" si="221"/>
        <v>0.76800000000000002</v>
      </c>
      <c r="FS18" s="139">
        <f t="shared" si="221"/>
        <v>0</v>
      </c>
      <c r="FT18" s="139">
        <f t="shared" si="221"/>
        <v>0</v>
      </c>
      <c r="FU18" s="139">
        <f t="shared" si="221"/>
        <v>0</v>
      </c>
      <c r="FV18" s="139">
        <f t="shared" si="221"/>
        <v>0</v>
      </c>
      <c r="FW18" s="139">
        <f t="shared" si="221"/>
        <v>5.2</v>
      </c>
      <c r="FX18" s="139">
        <f t="shared" si="221"/>
        <v>0.76800000000000002</v>
      </c>
      <c r="FY18" s="139">
        <f t="shared" si="221"/>
        <v>0</v>
      </c>
      <c r="FZ18" s="139">
        <f t="shared" si="221"/>
        <v>0</v>
      </c>
      <c r="GA18" s="139">
        <f t="shared" si="221"/>
        <v>0</v>
      </c>
      <c r="GB18" s="139">
        <f t="shared" si="221"/>
        <v>0</v>
      </c>
      <c r="GC18" s="139">
        <f t="shared" si="221"/>
        <v>0</v>
      </c>
      <c r="GD18" s="139">
        <f t="shared" si="221"/>
        <v>0</v>
      </c>
      <c r="GE18" s="139">
        <f t="shared" si="221"/>
        <v>0</v>
      </c>
      <c r="GF18" s="139">
        <f t="shared" si="221"/>
        <v>0</v>
      </c>
      <c r="GG18" s="139">
        <f t="shared" si="221"/>
        <v>34.799999999999997</v>
      </c>
      <c r="GH18" s="139">
        <f t="shared" si="221"/>
        <v>4.5611039999999994</v>
      </c>
      <c r="GI18" s="139">
        <f t="shared" si="221"/>
        <v>0</v>
      </c>
      <c r="GJ18" s="139">
        <f t="shared" si="221"/>
        <v>0</v>
      </c>
      <c r="GK18" s="139">
        <f t="shared" si="221"/>
        <v>1.4</v>
      </c>
      <c r="GL18" s="139">
        <f t="shared" si="221"/>
        <v>0.13775999999999999</v>
      </c>
      <c r="GM18" s="139">
        <f t="shared" si="221"/>
        <v>36.200000000000003</v>
      </c>
      <c r="GN18" s="139">
        <f t="shared" si="221"/>
        <v>4.6988639999999995</v>
      </c>
      <c r="GO18" s="139">
        <f t="shared" si="221"/>
        <v>35.75</v>
      </c>
      <c r="GP18" s="139">
        <f t="shared" ref="GP18:IZ18" si="222">GP15+GP16+GP17+GP14</f>
        <v>3.5178000000000003</v>
      </c>
      <c r="GQ18" s="139">
        <f t="shared" si="222"/>
        <v>8.7200000000000006</v>
      </c>
      <c r="GR18" s="139">
        <f t="shared" si="222"/>
        <v>0.85843999999999998</v>
      </c>
      <c r="GS18" s="139">
        <f t="shared" si="222"/>
        <v>3.95</v>
      </c>
      <c r="GT18" s="139">
        <f t="shared" si="222"/>
        <v>0.38868000000000003</v>
      </c>
      <c r="GU18" s="139">
        <f t="shared" si="222"/>
        <v>48.42</v>
      </c>
      <c r="GV18" s="139">
        <f t="shared" si="222"/>
        <v>4.76492</v>
      </c>
      <c r="GW18" s="139">
        <f t="shared" si="222"/>
        <v>0</v>
      </c>
      <c r="GX18" s="139">
        <f t="shared" si="222"/>
        <v>0</v>
      </c>
      <c r="GY18" s="139">
        <f t="shared" si="222"/>
        <v>0</v>
      </c>
      <c r="GZ18" s="139">
        <f t="shared" si="222"/>
        <v>0</v>
      </c>
      <c r="HA18" s="139">
        <f t="shared" si="222"/>
        <v>0</v>
      </c>
      <c r="HB18" s="139">
        <f t="shared" si="222"/>
        <v>0</v>
      </c>
      <c r="HC18" s="139">
        <f t="shared" si="222"/>
        <v>0</v>
      </c>
      <c r="HD18" s="139">
        <f t="shared" si="222"/>
        <v>0</v>
      </c>
      <c r="HE18" s="139">
        <f t="shared" si="222"/>
        <v>4</v>
      </c>
      <c r="HF18" s="139">
        <f t="shared" si="222"/>
        <v>0.70399999999999996</v>
      </c>
      <c r="HG18" s="139">
        <f t="shared" si="222"/>
        <v>0.6</v>
      </c>
      <c r="HH18" s="139">
        <f t="shared" si="222"/>
        <v>5.9040000000000002E-2</v>
      </c>
      <c r="HI18" s="139">
        <f t="shared" si="222"/>
        <v>0</v>
      </c>
      <c r="HJ18" s="139">
        <f t="shared" si="222"/>
        <v>0</v>
      </c>
      <c r="HK18" s="139">
        <f t="shared" si="222"/>
        <v>4.5999999999999996</v>
      </c>
      <c r="HL18" s="139">
        <f t="shared" si="222"/>
        <v>0.76303999999999994</v>
      </c>
      <c r="HM18" s="139">
        <f t="shared" si="222"/>
        <v>14.55</v>
      </c>
      <c r="HN18" s="139">
        <f t="shared" si="222"/>
        <v>1.89344</v>
      </c>
      <c r="HO18" s="139">
        <f t="shared" si="222"/>
        <v>9.3000000000000007</v>
      </c>
      <c r="HP18" s="139">
        <f t="shared" si="222"/>
        <v>1.02376</v>
      </c>
      <c r="HQ18" s="139">
        <f t="shared" si="222"/>
        <v>5.6</v>
      </c>
      <c r="HR18" s="139">
        <f t="shared" si="222"/>
        <v>0.55103999999999997</v>
      </c>
      <c r="HS18" s="139">
        <f t="shared" si="222"/>
        <v>29.450000000000003</v>
      </c>
      <c r="HT18" s="139">
        <f t="shared" si="222"/>
        <v>3.4682399999999998</v>
      </c>
      <c r="HU18" s="139">
        <f t="shared" si="222"/>
        <v>26.799999999999997</v>
      </c>
      <c r="HV18" s="139">
        <f t="shared" si="222"/>
        <v>3.5313499999999998</v>
      </c>
      <c r="HW18" s="139">
        <f t="shared" si="222"/>
        <v>0</v>
      </c>
      <c r="HX18" s="139">
        <f t="shared" si="222"/>
        <v>0</v>
      </c>
      <c r="HY18" s="139">
        <f t="shared" si="222"/>
        <v>1.2</v>
      </c>
      <c r="HZ18" s="139">
        <f t="shared" si="222"/>
        <v>0.2112</v>
      </c>
      <c r="IA18" s="139">
        <f t="shared" si="222"/>
        <v>28</v>
      </c>
      <c r="IB18" s="139">
        <f t="shared" si="222"/>
        <v>3.7425500000000005</v>
      </c>
      <c r="IC18" s="139">
        <f t="shared" si="222"/>
        <v>9.4</v>
      </c>
      <c r="ID18" s="139">
        <f t="shared" si="222"/>
        <v>1.6543999999999999</v>
      </c>
      <c r="IE18" s="139">
        <f t="shared" si="222"/>
        <v>0</v>
      </c>
      <c r="IF18" s="139">
        <f t="shared" si="222"/>
        <v>0</v>
      </c>
      <c r="IG18" s="139">
        <f t="shared" si="222"/>
        <v>0</v>
      </c>
      <c r="IH18" s="139">
        <f t="shared" si="222"/>
        <v>0</v>
      </c>
      <c r="II18" s="139">
        <f t="shared" si="222"/>
        <v>9.4</v>
      </c>
      <c r="IJ18" s="139">
        <f t="shared" si="222"/>
        <v>1.6543999999999999</v>
      </c>
      <c r="IK18" s="139">
        <f t="shared" si="222"/>
        <v>0</v>
      </c>
      <c r="IL18" s="139">
        <f t="shared" si="222"/>
        <v>0</v>
      </c>
      <c r="IM18" s="139">
        <f t="shared" si="222"/>
        <v>0</v>
      </c>
      <c r="IN18" s="139">
        <f t="shared" si="222"/>
        <v>0</v>
      </c>
      <c r="IO18" s="139">
        <f t="shared" si="222"/>
        <v>0</v>
      </c>
      <c r="IP18" s="139">
        <f t="shared" si="222"/>
        <v>0</v>
      </c>
      <c r="IQ18" s="139">
        <f t="shared" si="222"/>
        <v>0</v>
      </c>
      <c r="IR18" s="139">
        <f t="shared" si="222"/>
        <v>0</v>
      </c>
      <c r="IS18" s="139">
        <f t="shared" si="222"/>
        <v>302.21000000000004</v>
      </c>
      <c r="IT18" s="139">
        <f t="shared" si="222"/>
        <v>39.351744000000004</v>
      </c>
      <c r="IU18" s="139">
        <f t="shared" si="222"/>
        <v>32.47</v>
      </c>
      <c r="IV18" s="139">
        <f t="shared" si="222"/>
        <v>3.4263500000000002</v>
      </c>
      <c r="IW18" s="139">
        <f t="shared" si="222"/>
        <v>18.73</v>
      </c>
      <c r="IX18" s="139">
        <f t="shared" si="222"/>
        <v>1.9360800000000002</v>
      </c>
      <c r="IY18" s="139">
        <f t="shared" si="222"/>
        <v>353.40999999999997</v>
      </c>
      <c r="IZ18" s="139">
        <f t="shared" si="222"/>
        <v>44.714174</v>
      </c>
    </row>
    <row r="19" spans="1:260" ht="25.8" customHeight="1" x14ac:dyDescent="0.3">
      <c r="A19" s="7">
        <v>5</v>
      </c>
      <c r="B19" s="11" t="s">
        <v>151</v>
      </c>
      <c r="C19" s="7" t="s">
        <v>16</v>
      </c>
      <c r="D19" s="72">
        <v>0.2</v>
      </c>
      <c r="E19" s="92"/>
      <c r="F19" s="32">
        <f t="shared" si="103"/>
        <v>0</v>
      </c>
      <c r="G19" s="92"/>
      <c r="H19" s="32">
        <f t="shared" si="103"/>
        <v>0</v>
      </c>
      <c r="I19" s="92"/>
      <c r="J19" s="32">
        <f t="shared" ref="J19" si="223">I19*$D19</f>
        <v>0</v>
      </c>
      <c r="K19" s="90">
        <f t="shared" si="105"/>
        <v>0</v>
      </c>
      <c r="L19" s="90">
        <f t="shared" si="105"/>
        <v>0</v>
      </c>
      <c r="M19" s="92">
        <v>0</v>
      </c>
      <c r="N19" s="32">
        <f t="shared" ref="N19" si="224">M19*$D19</f>
        <v>0</v>
      </c>
      <c r="O19" s="92">
        <v>0</v>
      </c>
      <c r="P19" s="32">
        <f t="shared" ref="P19" si="225">O19*$D19</f>
        <v>0</v>
      </c>
      <c r="Q19" s="92">
        <v>0</v>
      </c>
      <c r="R19" s="32">
        <f t="shared" ref="R19" si="226">Q19*$D19</f>
        <v>0</v>
      </c>
      <c r="S19" s="90">
        <f t="shared" si="109"/>
        <v>0</v>
      </c>
      <c r="T19" s="90">
        <f t="shared" si="109"/>
        <v>0</v>
      </c>
      <c r="U19" s="92">
        <v>0</v>
      </c>
      <c r="V19" s="32">
        <f t="shared" ref="V19" si="227">U19*$D19</f>
        <v>0</v>
      </c>
      <c r="W19" s="92">
        <v>0</v>
      </c>
      <c r="X19" s="32">
        <f t="shared" ref="X19" si="228">W19*$D19</f>
        <v>0</v>
      </c>
      <c r="Y19" s="92">
        <v>0</v>
      </c>
      <c r="Z19" s="32">
        <f t="shared" ref="Z19" si="229">Y19*$D19</f>
        <v>0</v>
      </c>
      <c r="AA19" s="90">
        <f t="shared" si="110"/>
        <v>0</v>
      </c>
      <c r="AB19" s="90">
        <f t="shared" si="110"/>
        <v>0</v>
      </c>
      <c r="AC19" s="92">
        <v>0</v>
      </c>
      <c r="AD19" s="32">
        <f t="shared" ref="AD19" si="230">AC19*$D19</f>
        <v>0</v>
      </c>
      <c r="AE19" s="92">
        <v>0</v>
      </c>
      <c r="AF19" s="32">
        <f t="shared" ref="AF19" si="231">AE19*$D19</f>
        <v>0</v>
      </c>
      <c r="AG19" s="92">
        <v>0</v>
      </c>
      <c r="AH19" s="32">
        <f t="shared" ref="AH19" si="232">AG19*$D19</f>
        <v>0</v>
      </c>
      <c r="AI19" s="90">
        <f t="shared" si="111"/>
        <v>0</v>
      </c>
      <c r="AJ19" s="90">
        <f t="shared" si="111"/>
        <v>0</v>
      </c>
      <c r="AK19" s="93">
        <v>0</v>
      </c>
      <c r="AL19" s="32">
        <f t="shared" ref="AL19" si="233">AK19*$D19</f>
        <v>0</v>
      </c>
      <c r="AM19" s="93">
        <v>0</v>
      </c>
      <c r="AN19" s="32">
        <f t="shared" ref="AN19" si="234">AM19*$D19</f>
        <v>0</v>
      </c>
      <c r="AO19" s="93">
        <v>0</v>
      </c>
      <c r="AP19" s="32">
        <f t="shared" ref="AP19" si="235">AO19*$D19</f>
        <v>0</v>
      </c>
      <c r="AQ19" s="90">
        <f t="shared" si="112"/>
        <v>0</v>
      </c>
      <c r="AR19" s="90">
        <f t="shared" si="112"/>
        <v>0</v>
      </c>
      <c r="AS19" s="93"/>
      <c r="AT19" s="32">
        <f t="shared" ref="AT19" si="236">AS19*$D19</f>
        <v>0</v>
      </c>
      <c r="AU19" s="93"/>
      <c r="AV19" s="32">
        <f t="shared" ref="AV19" si="237">AU19*$D19</f>
        <v>0</v>
      </c>
      <c r="AW19" s="93"/>
      <c r="AX19" s="32">
        <f t="shared" ref="AX19" si="238">AW19*$D19</f>
        <v>0</v>
      </c>
      <c r="AY19" s="90">
        <f t="shared" si="113"/>
        <v>0</v>
      </c>
      <c r="AZ19" s="90">
        <f t="shared" si="113"/>
        <v>0</v>
      </c>
      <c r="BA19" s="93"/>
      <c r="BB19" s="32">
        <f t="shared" ref="BB19" si="239">BA19*$D19</f>
        <v>0</v>
      </c>
      <c r="BC19" s="93"/>
      <c r="BD19" s="32">
        <f t="shared" ref="BD19" si="240">BC19*$D19</f>
        <v>0</v>
      </c>
      <c r="BE19" s="93"/>
      <c r="BF19" s="32">
        <f t="shared" ref="BF19" si="241">BE19*$D19</f>
        <v>0</v>
      </c>
      <c r="BG19" s="90">
        <f t="shared" si="116"/>
        <v>0</v>
      </c>
      <c r="BH19" s="90">
        <f t="shared" si="116"/>
        <v>0</v>
      </c>
      <c r="BI19" s="93">
        <v>0</v>
      </c>
      <c r="BJ19" s="32">
        <f t="shared" ref="BJ19" si="242">BI19*$D19</f>
        <v>0</v>
      </c>
      <c r="BK19" s="93">
        <v>0</v>
      </c>
      <c r="BL19" s="32">
        <f t="shared" ref="BL19" si="243">BK19*$D19</f>
        <v>0</v>
      </c>
      <c r="BM19" s="93">
        <v>0</v>
      </c>
      <c r="BN19" s="32">
        <f t="shared" ref="BN19" si="244">BM19*$D19</f>
        <v>0</v>
      </c>
      <c r="BO19" s="90">
        <f t="shared" si="120"/>
        <v>0</v>
      </c>
      <c r="BP19" s="90">
        <f t="shared" si="120"/>
        <v>0</v>
      </c>
      <c r="BQ19" s="92"/>
      <c r="BR19" s="32">
        <f t="shared" ref="BR19" si="245">BQ19*$D19</f>
        <v>0</v>
      </c>
      <c r="BS19" s="92"/>
      <c r="BT19" s="32">
        <f t="shared" ref="BT19" si="246">BS19*$D19</f>
        <v>0</v>
      </c>
      <c r="BU19" s="92"/>
      <c r="BV19" s="32">
        <f t="shared" ref="BV19" si="247">BU19*$D19</f>
        <v>0</v>
      </c>
      <c r="BW19" s="90">
        <f t="shared" si="124"/>
        <v>0</v>
      </c>
      <c r="BX19" s="90">
        <f t="shared" si="124"/>
        <v>0</v>
      </c>
      <c r="BY19" s="93"/>
      <c r="BZ19" s="32">
        <f t="shared" ref="BZ19" si="248">BY19*$D19</f>
        <v>0</v>
      </c>
      <c r="CA19" s="93"/>
      <c r="CB19" s="32">
        <f t="shared" ref="CB19" si="249">CA19*$D19</f>
        <v>0</v>
      </c>
      <c r="CC19" s="93"/>
      <c r="CD19" s="32">
        <f t="shared" ref="CD19" si="250">CC19*$D19</f>
        <v>0</v>
      </c>
      <c r="CE19" s="90">
        <f t="shared" si="128"/>
        <v>0</v>
      </c>
      <c r="CF19" s="90">
        <f t="shared" si="128"/>
        <v>0</v>
      </c>
      <c r="CG19" s="95"/>
      <c r="CH19" s="32">
        <f t="shared" ref="CH19" si="251">CG19*$D19</f>
        <v>0</v>
      </c>
      <c r="CI19" s="95"/>
      <c r="CJ19" s="32">
        <f t="shared" ref="CJ19" si="252">CI19*$D19</f>
        <v>0</v>
      </c>
      <c r="CK19" s="95"/>
      <c r="CL19" s="32">
        <f t="shared" ref="CL19" si="253">CK19*$D19</f>
        <v>0</v>
      </c>
      <c r="CM19" s="90"/>
      <c r="CN19" s="90">
        <f t="shared" ref="CN19" si="254">CH19+CJ19+CL19</f>
        <v>0</v>
      </c>
      <c r="CO19" s="93"/>
      <c r="CP19" s="32">
        <f t="shared" ref="CP19" si="255">CO19*$D19</f>
        <v>0</v>
      </c>
      <c r="CQ19" s="93"/>
      <c r="CR19" s="32">
        <f t="shared" ref="CR19" si="256">CQ19*$D19</f>
        <v>0</v>
      </c>
      <c r="CS19" s="93"/>
      <c r="CT19" s="32">
        <f t="shared" ref="CT19" si="257">CS19*$D19</f>
        <v>0</v>
      </c>
      <c r="CU19" s="90">
        <f t="shared" si="133"/>
        <v>0</v>
      </c>
      <c r="CV19" s="90">
        <f t="shared" si="133"/>
        <v>0</v>
      </c>
      <c r="CW19" s="93">
        <v>74.400000000000006</v>
      </c>
      <c r="CX19" s="32">
        <f t="shared" ref="CX19" si="258">CW19*$D19</f>
        <v>14.880000000000003</v>
      </c>
      <c r="CY19" s="93">
        <v>16.05</v>
      </c>
      <c r="CZ19" s="32">
        <f t="shared" ref="CZ19" si="259">CY19*$D19</f>
        <v>3.2100000000000004</v>
      </c>
      <c r="DA19" s="93">
        <v>9.5500000000000007</v>
      </c>
      <c r="DB19" s="32">
        <f t="shared" ref="DB19" si="260">DA19*$D19</f>
        <v>1.9100000000000001</v>
      </c>
      <c r="DC19" s="90">
        <f t="shared" si="137"/>
        <v>100</v>
      </c>
      <c r="DD19" s="90">
        <f t="shared" si="137"/>
        <v>20.000000000000004</v>
      </c>
      <c r="DE19" s="94">
        <v>0</v>
      </c>
      <c r="DF19" s="32">
        <f t="shared" ref="DF19" si="261">DE19*$D19</f>
        <v>0</v>
      </c>
      <c r="DG19" s="94">
        <v>0</v>
      </c>
      <c r="DH19" s="32">
        <f t="shared" ref="DH19" si="262">DG19*$D19</f>
        <v>0</v>
      </c>
      <c r="DI19" s="94">
        <v>0</v>
      </c>
      <c r="DJ19" s="32">
        <f t="shared" ref="DJ19" si="263">DI19*$D19</f>
        <v>0</v>
      </c>
      <c r="DK19" s="90">
        <f t="shared" si="141"/>
        <v>0</v>
      </c>
      <c r="DL19" s="90">
        <f t="shared" si="141"/>
        <v>0</v>
      </c>
      <c r="DM19" s="94">
        <v>0</v>
      </c>
      <c r="DN19" s="32">
        <f t="shared" ref="DN19" si="264">DM19*$D19</f>
        <v>0</v>
      </c>
      <c r="DO19" s="94">
        <v>0</v>
      </c>
      <c r="DP19" s="32">
        <f t="shared" ref="DP19" si="265">DO19*$D19</f>
        <v>0</v>
      </c>
      <c r="DQ19" s="94">
        <v>0</v>
      </c>
      <c r="DR19" s="32">
        <f t="shared" ref="DR19" si="266">DQ19*$D19</f>
        <v>0</v>
      </c>
      <c r="DS19" s="90">
        <f t="shared" si="145"/>
        <v>0</v>
      </c>
      <c r="DT19" s="90">
        <f t="shared" si="145"/>
        <v>0</v>
      </c>
      <c r="DU19" s="93"/>
      <c r="DV19" s="32">
        <f t="shared" ref="DV19" si="267">DU19*$D19</f>
        <v>0</v>
      </c>
      <c r="DW19" s="93"/>
      <c r="DX19" s="32">
        <f t="shared" ref="DX19" si="268">DW19*$D19</f>
        <v>0</v>
      </c>
      <c r="DY19" s="93"/>
      <c r="DZ19" s="32">
        <f t="shared" ref="DZ19" si="269">DY19*$D19</f>
        <v>0</v>
      </c>
      <c r="EA19" s="90">
        <f t="shared" si="149"/>
        <v>0</v>
      </c>
      <c r="EB19" s="90">
        <f t="shared" si="149"/>
        <v>0</v>
      </c>
      <c r="EC19" s="92"/>
      <c r="ED19" s="32">
        <f t="shared" ref="ED19" si="270">EC19*$D19</f>
        <v>0</v>
      </c>
      <c r="EE19" s="92"/>
      <c r="EF19" s="32">
        <f t="shared" ref="EF19" si="271">EE19*$D19</f>
        <v>0</v>
      </c>
      <c r="EG19" s="92"/>
      <c r="EH19" s="32">
        <f t="shared" ref="EH19" si="272">EG19*$D19</f>
        <v>0</v>
      </c>
      <c r="EI19" s="90">
        <f t="shared" si="153"/>
        <v>0</v>
      </c>
      <c r="EJ19" s="90">
        <f t="shared" si="153"/>
        <v>0</v>
      </c>
      <c r="EK19" s="93"/>
      <c r="EL19" s="32">
        <f t="shared" ref="EL19" si="273">EK19*$D19</f>
        <v>0</v>
      </c>
      <c r="EM19" s="93"/>
      <c r="EN19" s="32">
        <f t="shared" ref="EN19" si="274">EM19*$D19</f>
        <v>0</v>
      </c>
      <c r="EO19" s="93"/>
      <c r="EP19" s="32">
        <f t="shared" ref="EP19" si="275">EO19*$D19</f>
        <v>0</v>
      </c>
      <c r="EQ19" s="90">
        <f t="shared" si="157"/>
        <v>0</v>
      </c>
      <c r="ER19" s="90">
        <f t="shared" si="157"/>
        <v>0</v>
      </c>
      <c r="ES19" s="93"/>
      <c r="ET19" s="32">
        <f t="shared" ref="ET19" si="276">ES19*$D19</f>
        <v>0</v>
      </c>
      <c r="EU19" s="93"/>
      <c r="EV19" s="32">
        <f t="shared" ref="EV19" si="277">EU19*$D19</f>
        <v>0</v>
      </c>
      <c r="EW19" s="93"/>
      <c r="EX19" s="32">
        <f t="shared" ref="EX19" si="278">EW19*$D19</f>
        <v>0</v>
      </c>
      <c r="EY19" s="90">
        <f t="shared" si="158"/>
        <v>0</v>
      </c>
      <c r="EZ19" s="90">
        <f t="shared" si="158"/>
        <v>0</v>
      </c>
      <c r="FA19" s="94"/>
      <c r="FB19" s="32">
        <f t="shared" ref="FB19" si="279">FA19*$D19</f>
        <v>0</v>
      </c>
      <c r="FC19" s="94"/>
      <c r="FD19" s="32">
        <f t="shared" ref="FD19" si="280">FC19*$D19</f>
        <v>0</v>
      </c>
      <c r="FE19" s="93"/>
      <c r="FF19" s="32">
        <f t="shared" ref="FF19" si="281">FE19*$D19</f>
        <v>0</v>
      </c>
      <c r="FG19" s="90">
        <f t="shared" si="162"/>
        <v>0</v>
      </c>
      <c r="FH19" s="90">
        <f t="shared" si="162"/>
        <v>0</v>
      </c>
      <c r="FI19" s="94"/>
      <c r="FJ19" s="32">
        <f t="shared" ref="FJ19" si="282">FI19*$D19</f>
        <v>0</v>
      </c>
      <c r="FK19" s="94"/>
      <c r="FL19" s="32">
        <f t="shared" ref="FL19" si="283">FK19*$D19</f>
        <v>0</v>
      </c>
      <c r="FM19" s="94"/>
      <c r="FN19" s="32">
        <f t="shared" ref="FN19" si="284">FM19*$D19</f>
        <v>0</v>
      </c>
      <c r="FO19" s="90">
        <f t="shared" si="166"/>
        <v>0</v>
      </c>
      <c r="FP19" s="90">
        <f t="shared" si="166"/>
        <v>0</v>
      </c>
      <c r="FQ19" s="132">
        <v>0</v>
      </c>
      <c r="FR19" s="32">
        <f t="shared" ref="FR19" si="285">FQ19*$D19</f>
        <v>0</v>
      </c>
      <c r="FS19" s="132">
        <v>0</v>
      </c>
      <c r="FT19" s="32">
        <f t="shared" ref="FT19" si="286">FS19*$D19</f>
        <v>0</v>
      </c>
      <c r="FU19" s="132">
        <v>0</v>
      </c>
      <c r="FV19" s="32">
        <f t="shared" ref="FV19" si="287">FU19*$D19</f>
        <v>0</v>
      </c>
      <c r="FW19" s="90">
        <f t="shared" si="170"/>
        <v>0</v>
      </c>
      <c r="FX19" s="90">
        <f t="shared" si="170"/>
        <v>0</v>
      </c>
      <c r="FY19" s="95">
        <v>37.200000000000003</v>
      </c>
      <c r="FZ19" s="32">
        <f t="shared" si="171"/>
        <v>7.4400000000000013</v>
      </c>
      <c r="GA19" s="95">
        <v>8.02</v>
      </c>
      <c r="GB19" s="32">
        <f t="shared" si="172"/>
        <v>1.6040000000000001</v>
      </c>
      <c r="GC19" s="95">
        <v>4.78</v>
      </c>
      <c r="GD19" s="32">
        <f t="shared" si="173"/>
        <v>0.95600000000000007</v>
      </c>
      <c r="GE19" s="90">
        <f t="shared" ref="GE19:GF19" si="288">FY19+GA19+GC19</f>
        <v>50</v>
      </c>
      <c r="GF19" s="90">
        <f t="shared" si="288"/>
        <v>10</v>
      </c>
      <c r="GG19" s="93"/>
      <c r="GH19" s="32">
        <f t="shared" ref="GH19" si="289">GG19*$D19</f>
        <v>0</v>
      </c>
      <c r="GI19" s="93"/>
      <c r="GJ19" s="32">
        <f t="shared" ref="GJ19" si="290">GI19*$D19</f>
        <v>0</v>
      </c>
      <c r="GK19" s="93"/>
      <c r="GL19" s="32">
        <f t="shared" ref="GL19" si="291">GK19*$D19</f>
        <v>0</v>
      </c>
      <c r="GM19" s="90">
        <f t="shared" si="178"/>
        <v>0</v>
      </c>
      <c r="GN19" s="90">
        <f t="shared" si="178"/>
        <v>0</v>
      </c>
      <c r="GO19" s="92">
        <v>0</v>
      </c>
      <c r="GP19" s="32">
        <f t="shared" ref="GP19" si="292">GO19*$D19</f>
        <v>0</v>
      </c>
      <c r="GQ19" s="92">
        <v>0</v>
      </c>
      <c r="GR19" s="32">
        <f t="shared" ref="GR19" si="293">GQ19*$D19</f>
        <v>0</v>
      </c>
      <c r="GS19" s="92">
        <v>0</v>
      </c>
      <c r="GT19" s="32">
        <f t="shared" ref="GT19" si="294">GS19*$D19</f>
        <v>0</v>
      </c>
      <c r="GU19" s="90">
        <f t="shared" si="179"/>
        <v>0</v>
      </c>
      <c r="GV19" s="90">
        <f t="shared" si="179"/>
        <v>0</v>
      </c>
      <c r="GW19" s="93"/>
      <c r="GX19" s="32">
        <f t="shared" ref="GX19" si="295">GW19*$D19</f>
        <v>0</v>
      </c>
      <c r="GY19" s="93"/>
      <c r="GZ19" s="32">
        <f t="shared" ref="GZ19" si="296">GY19*$D19</f>
        <v>0</v>
      </c>
      <c r="HA19" s="93"/>
      <c r="HB19" s="32">
        <f t="shared" ref="HB19" si="297">HA19*$D19</f>
        <v>0</v>
      </c>
      <c r="HC19" s="90">
        <f t="shared" si="183"/>
        <v>0</v>
      </c>
      <c r="HD19" s="90">
        <f t="shared" si="183"/>
        <v>0</v>
      </c>
      <c r="HE19" s="93"/>
      <c r="HF19" s="32">
        <f t="shared" ref="HF19" si="298">HE19*$D19</f>
        <v>0</v>
      </c>
      <c r="HG19" s="93"/>
      <c r="HH19" s="32">
        <f t="shared" ref="HH19" si="299">HG19*$D19</f>
        <v>0</v>
      </c>
      <c r="HI19" s="93"/>
      <c r="HJ19" s="32">
        <f t="shared" ref="HJ19" si="300">HI19*$D19</f>
        <v>0</v>
      </c>
      <c r="HK19" s="90">
        <f t="shared" si="184"/>
        <v>0</v>
      </c>
      <c r="HL19" s="90">
        <f t="shared" si="184"/>
        <v>0</v>
      </c>
      <c r="HM19" s="95">
        <v>37.200000000000003</v>
      </c>
      <c r="HN19" s="32">
        <f t="shared" ref="HN19" si="301">HM19*$D19</f>
        <v>7.4400000000000013</v>
      </c>
      <c r="HO19" s="95">
        <v>8.02</v>
      </c>
      <c r="HP19" s="32">
        <f t="shared" ref="HP19" si="302">HO19*$D19</f>
        <v>1.6040000000000001</v>
      </c>
      <c r="HQ19" s="95">
        <v>4.78</v>
      </c>
      <c r="HR19" s="32">
        <f t="shared" ref="HR19" si="303">HQ19*$D19</f>
        <v>0.95600000000000007</v>
      </c>
      <c r="HS19" s="90">
        <f t="shared" ref="HS19:HT19" si="304">HM19+HO19+HQ19</f>
        <v>50</v>
      </c>
      <c r="HT19" s="90">
        <f t="shared" si="304"/>
        <v>10</v>
      </c>
      <c r="HU19" s="95">
        <v>163.68</v>
      </c>
      <c r="HV19" s="32">
        <f t="shared" ref="HV19" si="305">HU19*$D19</f>
        <v>32.736000000000004</v>
      </c>
      <c r="HW19" s="95">
        <v>35.31</v>
      </c>
      <c r="HX19" s="32">
        <f t="shared" ref="HX19" si="306">HW19*$D19</f>
        <v>7.0620000000000012</v>
      </c>
      <c r="HY19" s="95">
        <v>21.01</v>
      </c>
      <c r="HZ19" s="32">
        <f t="shared" ref="HZ19" si="307">HY19*$D19</f>
        <v>4.2020000000000008</v>
      </c>
      <c r="IA19" s="90">
        <f>HU19+HW19+HY19</f>
        <v>220</v>
      </c>
      <c r="IB19" s="90">
        <f t="shared" ref="IB19" si="308">HV19+HX19+HZ19</f>
        <v>44</v>
      </c>
      <c r="IC19" s="95">
        <v>59.52</v>
      </c>
      <c r="ID19" s="32">
        <f t="shared" ref="ID19" si="309">IC19*$D19</f>
        <v>11.904000000000002</v>
      </c>
      <c r="IE19" s="95">
        <v>12.84</v>
      </c>
      <c r="IF19" s="32">
        <f t="shared" ref="IF19" si="310">IE19*$D19</f>
        <v>2.5680000000000001</v>
      </c>
      <c r="IG19" s="95">
        <v>7.64</v>
      </c>
      <c r="IH19" s="32">
        <f t="shared" ref="IH19" si="311">IG19*$D19</f>
        <v>1.528</v>
      </c>
      <c r="II19" s="90">
        <f t="shared" ref="II19:IJ19" si="312">IC19+IE19+IG19</f>
        <v>80</v>
      </c>
      <c r="IJ19" s="90">
        <f t="shared" si="312"/>
        <v>16</v>
      </c>
      <c r="IK19" s="91"/>
      <c r="IL19" s="32">
        <f t="shared" ref="IL19" si="313">IK19*$D19</f>
        <v>0</v>
      </c>
      <c r="IM19" s="91"/>
      <c r="IN19" s="32">
        <f t="shared" ref="IN19" si="314">IM19*$D19</f>
        <v>0</v>
      </c>
      <c r="IO19" s="91"/>
      <c r="IP19" s="32">
        <f t="shared" ref="IP19" si="315">IO19*$D19</f>
        <v>0</v>
      </c>
      <c r="IQ19" s="90">
        <f t="shared" si="193"/>
        <v>0</v>
      </c>
      <c r="IR19" s="90">
        <f t="shared" si="193"/>
        <v>0</v>
      </c>
      <c r="IS19" s="91">
        <f t="shared" si="194"/>
        <v>372</v>
      </c>
      <c r="IT19" s="91">
        <f t="shared" si="194"/>
        <v>74.400000000000006</v>
      </c>
      <c r="IU19" s="91">
        <f t="shared" si="194"/>
        <v>80.240000000000009</v>
      </c>
      <c r="IV19" s="91">
        <f t="shared" si="194"/>
        <v>16.048000000000002</v>
      </c>
      <c r="IW19" s="91">
        <f t="shared" si="194"/>
        <v>47.760000000000005</v>
      </c>
      <c r="IX19" s="91">
        <f t="shared" si="194"/>
        <v>9.5520000000000014</v>
      </c>
      <c r="IY19" s="91">
        <f>K19+S19+AA19+AI19+AQ19+AY19+BG19+BO19+BW19+CE19+CM19+CU19+DC19+DK19+DS19+EA19+EI19+EQ19+EY19+FG19+FO19+FW19+GE19+GM19+GU19+HC19+HK19+HS19+IA19+II19+IQ19</f>
        <v>500</v>
      </c>
      <c r="IZ19" s="91">
        <f>L19+T19+AB19+AJ19+AR19+AZ19+BH19+BP19+BX19+CF19+CN19+CV19+DD19+DL19+DT19+EB19+EJ19+ER19+EZ19+FH19+FP19+FX19+GF19+GN19+GV19+HD19+HL19+HT19+IB19+IJ19+IR19</f>
        <v>100</v>
      </c>
    </row>
    <row r="20" spans="1:260" s="137" customFormat="1" ht="25.8" customHeight="1" x14ac:dyDescent="0.3">
      <c r="A20" s="111" t="s">
        <v>20</v>
      </c>
      <c r="B20" s="112" t="s">
        <v>149</v>
      </c>
      <c r="C20" s="111"/>
      <c r="D20" s="113"/>
      <c r="E20" s="114">
        <f t="shared" ref="E20:BP20" si="316">E19+E18</f>
        <v>7.6999999999999993</v>
      </c>
      <c r="F20" s="114">
        <f t="shared" si="316"/>
        <v>1.1704000000000001</v>
      </c>
      <c r="G20" s="114">
        <f t="shared" si="316"/>
        <v>1.2</v>
      </c>
      <c r="H20" s="114">
        <f t="shared" si="316"/>
        <v>0.1008</v>
      </c>
      <c r="I20" s="114">
        <f t="shared" si="316"/>
        <v>0.76</v>
      </c>
      <c r="J20" s="114">
        <f t="shared" si="316"/>
        <v>6.3840000000000008E-2</v>
      </c>
      <c r="K20" s="114">
        <f t="shared" si="316"/>
        <v>9.66</v>
      </c>
      <c r="L20" s="114">
        <f t="shared" si="316"/>
        <v>1.3350400000000002</v>
      </c>
      <c r="M20" s="114">
        <f t="shared" si="316"/>
        <v>0</v>
      </c>
      <c r="N20" s="114">
        <f t="shared" si="316"/>
        <v>0</v>
      </c>
      <c r="O20" s="114">
        <f t="shared" si="316"/>
        <v>0</v>
      </c>
      <c r="P20" s="114">
        <f t="shared" si="316"/>
        <v>0</v>
      </c>
      <c r="Q20" s="114">
        <f t="shared" si="316"/>
        <v>0</v>
      </c>
      <c r="R20" s="114">
        <f t="shared" si="316"/>
        <v>0</v>
      </c>
      <c r="S20" s="114">
        <f t="shared" si="316"/>
        <v>0</v>
      </c>
      <c r="T20" s="114">
        <f t="shared" si="316"/>
        <v>0</v>
      </c>
      <c r="U20" s="114">
        <f t="shared" si="316"/>
        <v>4.4000000000000004</v>
      </c>
      <c r="V20" s="114">
        <f t="shared" si="316"/>
        <v>0.40079999999999999</v>
      </c>
      <c r="W20" s="114">
        <f t="shared" si="316"/>
        <v>2</v>
      </c>
      <c r="X20" s="114">
        <f t="shared" si="316"/>
        <v>0.26516000000000001</v>
      </c>
      <c r="Y20" s="114">
        <f t="shared" si="316"/>
        <v>0</v>
      </c>
      <c r="Z20" s="114">
        <f t="shared" si="316"/>
        <v>0</v>
      </c>
      <c r="AA20" s="114">
        <f t="shared" si="316"/>
        <v>6.3999999999999995</v>
      </c>
      <c r="AB20" s="114">
        <f t="shared" si="316"/>
        <v>0.66596000000000011</v>
      </c>
      <c r="AC20" s="114">
        <f t="shared" si="316"/>
        <v>10.92</v>
      </c>
      <c r="AD20" s="114">
        <f t="shared" si="316"/>
        <v>1.0149999999999999</v>
      </c>
      <c r="AE20" s="114">
        <f t="shared" si="316"/>
        <v>1.6</v>
      </c>
      <c r="AF20" s="114">
        <f t="shared" si="316"/>
        <v>0.15104000000000001</v>
      </c>
      <c r="AG20" s="114">
        <f t="shared" si="316"/>
        <v>1</v>
      </c>
      <c r="AH20" s="114">
        <f t="shared" si="316"/>
        <v>8.4000000000000005E-2</v>
      </c>
      <c r="AI20" s="114">
        <f t="shared" si="316"/>
        <v>13.52</v>
      </c>
      <c r="AJ20" s="114">
        <f t="shared" si="316"/>
        <v>1.25004</v>
      </c>
      <c r="AK20" s="114">
        <f t="shared" si="316"/>
        <v>43.34</v>
      </c>
      <c r="AL20" s="114">
        <f t="shared" si="316"/>
        <v>5.3193900000000003</v>
      </c>
      <c r="AM20" s="114">
        <f t="shared" si="316"/>
        <v>4.9899999999999993</v>
      </c>
      <c r="AN20" s="114">
        <f t="shared" si="316"/>
        <v>0.53756999999999999</v>
      </c>
      <c r="AO20" s="114">
        <f t="shared" si="316"/>
        <v>0.2</v>
      </c>
      <c r="AP20" s="114">
        <f t="shared" si="316"/>
        <v>1.968E-2</v>
      </c>
      <c r="AQ20" s="114">
        <f t="shared" si="316"/>
        <v>48.53</v>
      </c>
      <c r="AR20" s="114">
        <f t="shared" si="316"/>
        <v>5.8766400000000001</v>
      </c>
      <c r="AS20" s="114">
        <f t="shared" si="316"/>
        <v>32.36</v>
      </c>
      <c r="AT20" s="114">
        <f t="shared" si="316"/>
        <v>4.7046600000000005</v>
      </c>
      <c r="AU20" s="114">
        <f t="shared" si="316"/>
        <v>2.16</v>
      </c>
      <c r="AV20" s="114">
        <f t="shared" si="316"/>
        <v>0.24358000000000002</v>
      </c>
      <c r="AW20" s="114">
        <f t="shared" si="316"/>
        <v>3.2199999999999998</v>
      </c>
      <c r="AX20" s="114">
        <f t="shared" si="316"/>
        <v>0.34788000000000002</v>
      </c>
      <c r="AY20" s="114">
        <f t="shared" si="316"/>
        <v>37.739999999999995</v>
      </c>
      <c r="AZ20" s="114">
        <f t="shared" si="316"/>
        <v>5.2961199999999993</v>
      </c>
      <c r="BA20" s="114">
        <f t="shared" si="316"/>
        <v>4</v>
      </c>
      <c r="BB20" s="114">
        <f t="shared" si="316"/>
        <v>0.39360000000000001</v>
      </c>
      <c r="BC20" s="114">
        <f t="shared" si="316"/>
        <v>0</v>
      </c>
      <c r="BD20" s="114">
        <f t="shared" si="316"/>
        <v>0</v>
      </c>
      <c r="BE20" s="114">
        <f t="shared" si="316"/>
        <v>0</v>
      </c>
      <c r="BF20" s="114">
        <f t="shared" si="316"/>
        <v>0</v>
      </c>
      <c r="BG20" s="114">
        <f t="shared" si="316"/>
        <v>4</v>
      </c>
      <c r="BH20" s="114">
        <f t="shared" si="316"/>
        <v>0.39360000000000001</v>
      </c>
      <c r="BI20" s="114">
        <f t="shared" si="316"/>
        <v>0</v>
      </c>
      <c r="BJ20" s="114">
        <f t="shared" si="316"/>
        <v>0</v>
      </c>
      <c r="BK20" s="114">
        <f t="shared" si="316"/>
        <v>0</v>
      </c>
      <c r="BL20" s="114">
        <f t="shared" si="316"/>
        <v>0</v>
      </c>
      <c r="BM20" s="114">
        <f t="shared" si="316"/>
        <v>0</v>
      </c>
      <c r="BN20" s="114">
        <f t="shared" si="316"/>
        <v>0</v>
      </c>
      <c r="BO20" s="114">
        <f t="shared" si="316"/>
        <v>0</v>
      </c>
      <c r="BP20" s="114">
        <f t="shared" si="316"/>
        <v>0</v>
      </c>
      <c r="BQ20" s="114">
        <f t="shared" ref="BQ20:EB20" si="317">BQ19+BQ18</f>
        <v>0</v>
      </c>
      <c r="BR20" s="114">
        <f t="shared" si="317"/>
        <v>0</v>
      </c>
      <c r="BS20" s="114">
        <f t="shared" si="317"/>
        <v>0</v>
      </c>
      <c r="BT20" s="114">
        <f t="shared" si="317"/>
        <v>0</v>
      </c>
      <c r="BU20" s="114">
        <f t="shared" si="317"/>
        <v>0</v>
      </c>
      <c r="BV20" s="114">
        <f t="shared" si="317"/>
        <v>0</v>
      </c>
      <c r="BW20" s="114">
        <f t="shared" si="317"/>
        <v>0</v>
      </c>
      <c r="BX20" s="114">
        <f t="shared" si="317"/>
        <v>0</v>
      </c>
      <c r="BY20" s="114">
        <f t="shared" si="317"/>
        <v>0</v>
      </c>
      <c r="BZ20" s="114">
        <f t="shared" si="317"/>
        <v>0</v>
      </c>
      <c r="CA20" s="114">
        <f t="shared" si="317"/>
        <v>0</v>
      </c>
      <c r="CB20" s="114">
        <f t="shared" si="317"/>
        <v>0</v>
      </c>
      <c r="CC20" s="114">
        <f t="shared" si="317"/>
        <v>0</v>
      </c>
      <c r="CD20" s="114">
        <f t="shared" si="317"/>
        <v>0</v>
      </c>
      <c r="CE20" s="114">
        <f t="shared" si="317"/>
        <v>0</v>
      </c>
      <c r="CF20" s="114">
        <f t="shared" si="317"/>
        <v>0</v>
      </c>
      <c r="CG20" s="114">
        <f t="shared" si="317"/>
        <v>20.68</v>
      </c>
      <c r="CH20" s="114">
        <f t="shared" si="317"/>
        <v>2.8085800000000001</v>
      </c>
      <c r="CI20" s="114">
        <f t="shared" si="317"/>
        <v>0</v>
      </c>
      <c r="CJ20" s="114">
        <f t="shared" si="317"/>
        <v>0</v>
      </c>
      <c r="CK20" s="114">
        <f t="shared" si="317"/>
        <v>0</v>
      </c>
      <c r="CL20" s="114">
        <f t="shared" si="317"/>
        <v>0</v>
      </c>
      <c r="CM20" s="114">
        <f t="shared" si="317"/>
        <v>20.68</v>
      </c>
      <c r="CN20" s="114">
        <f t="shared" si="317"/>
        <v>2.8085800000000001</v>
      </c>
      <c r="CO20" s="114">
        <f t="shared" si="317"/>
        <v>0</v>
      </c>
      <c r="CP20" s="114">
        <f t="shared" si="317"/>
        <v>0</v>
      </c>
      <c r="CQ20" s="114">
        <f t="shared" si="317"/>
        <v>0</v>
      </c>
      <c r="CR20" s="114">
        <f t="shared" si="317"/>
        <v>0</v>
      </c>
      <c r="CS20" s="114">
        <f t="shared" si="317"/>
        <v>0</v>
      </c>
      <c r="CT20" s="114">
        <f t="shared" si="317"/>
        <v>0</v>
      </c>
      <c r="CU20" s="114">
        <f t="shared" si="317"/>
        <v>0</v>
      </c>
      <c r="CV20" s="114">
        <f t="shared" si="317"/>
        <v>0</v>
      </c>
      <c r="CW20" s="114">
        <f t="shared" si="317"/>
        <v>74.400000000000006</v>
      </c>
      <c r="CX20" s="114">
        <f t="shared" si="317"/>
        <v>14.880000000000003</v>
      </c>
      <c r="CY20" s="114">
        <f t="shared" si="317"/>
        <v>16.05</v>
      </c>
      <c r="CZ20" s="114">
        <f t="shared" si="317"/>
        <v>3.2100000000000004</v>
      </c>
      <c r="DA20" s="114">
        <f t="shared" si="317"/>
        <v>9.5500000000000007</v>
      </c>
      <c r="DB20" s="114">
        <f t="shared" si="317"/>
        <v>1.9100000000000001</v>
      </c>
      <c r="DC20" s="114">
        <f t="shared" si="317"/>
        <v>100</v>
      </c>
      <c r="DD20" s="114">
        <f t="shared" si="317"/>
        <v>20.000000000000004</v>
      </c>
      <c r="DE20" s="114">
        <f t="shared" si="317"/>
        <v>0</v>
      </c>
      <c r="DF20" s="114">
        <f t="shared" si="317"/>
        <v>0</v>
      </c>
      <c r="DG20" s="114">
        <f t="shared" si="317"/>
        <v>0</v>
      </c>
      <c r="DH20" s="114">
        <f t="shared" si="317"/>
        <v>0</v>
      </c>
      <c r="DI20" s="114">
        <f t="shared" si="317"/>
        <v>0</v>
      </c>
      <c r="DJ20" s="114">
        <f t="shared" si="317"/>
        <v>0</v>
      </c>
      <c r="DK20" s="114">
        <f t="shared" si="317"/>
        <v>0</v>
      </c>
      <c r="DL20" s="114">
        <f t="shared" si="317"/>
        <v>0</v>
      </c>
      <c r="DM20" s="114">
        <f t="shared" si="317"/>
        <v>0</v>
      </c>
      <c r="DN20" s="114">
        <f t="shared" si="317"/>
        <v>0</v>
      </c>
      <c r="DO20" s="114">
        <f t="shared" si="317"/>
        <v>0</v>
      </c>
      <c r="DP20" s="114">
        <f t="shared" si="317"/>
        <v>0</v>
      </c>
      <c r="DQ20" s="114">
        <f t="shared" si="317"/>
        <v>0</v>
      </c>
      <c r="DR20" s="114">
        <f t="shared" si="317"/>
        <v>0</v>
      </c>
      <c r="DS20" s="114">
        <f t="shared" si="317"/>
        <v>0</v>
      </c>
      <c r="DT20" s="114">
        <f t="shared" si="317"/>
        <v>0</v>
      </c>
      <c r="DU20" s="114">
        <f t="shared" si="317"/>
        <v>0</v>
      </c>
      <c r="DV20" s="114">
        <f t="shared" si="317"/>
        <v>0</v>
      </c>
      <c r="DW20" s="114">
        <f t="shared" si="317"/>
        <v>0</v>
      </c>
      <c r="DX20" s="114">
        <f t="shared" si="317"/>
        <v>0</v>
      </c>
      <c r="DY20" s="114">
        <f t="shared" si="317"/>
        <v>0</v>
      </c>
      <c r="DZ20" s="114">
        <f t="shared" si="317"/>
        <v>0</v>
      </c>
      <c r="EA20" s="114">
        <f t="shared" si="317"/>
        <v>0</v>
      </c>
      <c r="EB20" s="114">
        <f t="shared" si="317"/>
        <v>0</v>
      </c>
      <c r="EC20" s="114">
        <f t="shared" ref="EC20:GN20" si="318">EC19+EC18</f>
        <v>0</v>
      </c>
      <c r="ED20" s="114">
        <f t="shared" si="318"/>
        <v>0</v>
      </c>
      <c r="EE20" s="114">
        <f t="shared" si="318"/>
        <v>0</v>
      </c>
      <c r="EF20" s="114">
        <f t="shared" si="318"/>
        <v>0</v>
      </c>
      <c r="EG20" s="114">
        <f t="shared" si="318"/>
        <v>0</v>
      </c>
      <c r="EH20" s="114">
        <f t="shared" si="318"/>
        <v>0</v>
      </c>
      <c r="EI20" s="114">
        <f t="shared" si="318"/>
        <v>0</v>
      </c>
      <c r="EJ20" s="114">
        <f t="shared" si="318"/>
        <v>0</v>
      </c>
      <c r="EK20" s="114">
        <f t="shared" si="318"/>
        <v>5</v>
      </c>
      <c r="EL20" s="114">
        <f t="shared" si="318"/>
        <v>0.55364000000000002</v>
      </c>
      <c r="EM20" s="114">
        <f t="shared" si="318"/>
        <v>1.9</v>
      </c>
      <c r="EN20" s="114">
        <f t="shared" si="318"/>
        <v>0.18695999999999999</v>
      </c>
      <c r="EO20" s="114">
        <f t="shared" si="318"/>
        <v>1.4</v>
      </c>
      <c r="EP20" s="114">
        <f t="shared" si="318"/>
        <v>0.13200000000000001</v>
      </c>
      <c r="EQ20" s="114">
        <f t="shared" si="318"/>
        <v>8.3000000000000007</v>
      </c>
      <c r="ER20" s="114">
        <f t="shared" si="318"/>
        <v>0.87260000000000004</v>
      </c>
      <c r="ES20" s="114">
        <f t="shared" si="318"/>
        <v>43.309999999999995</v>
      </c>
      <c r="ET20" s="114">
        <f t="shared" si="318"/>
        <v>6.3555800000000007</v>
      </c>
      <c r="EU20" s="114">
        <f t="shared" si="318"/>
        <v>0</v>
      </c>
      <c r="EV20" s="114">
        <f t="shared" si="318"/>
        <v>0</v>
      </c>
      <c r="EW20" s="114">
        <f t="shared" si="318"/>
        <v>0</v>
      </c>
      <c r="EX20" s="114">
        <f t="shared" si="318"/>
        <v>0</v>
      </c>
      <c r="EY20" s="114">
        <f t="shared" si="318"/>
        <v>43.309999999999995</v>
      </c>
      <c r="EZ20" s="114">
        <f t="shared" si="318"/>
        <v>6.3555800000000007</v>
      </c>
      <c r="FA20" s="114">
        <f t="shared" si="318"/>
        <v>0</v>
      </c>
      <c r="FB20" s="114">
        <f t="shared" si="318"/>
        <v>0</v>
      </c>
      <c r="FC20" s="114">
        <f t="shared" si="318"/>
        <v>0</v>
      </c>
      <c r="FD20" s="114">
        <f t="shared" si="318"/>
        <v>0</v>
      </c>
      <c r="FE20" s="114">
        <f t="shared" si="318"/>
        <v>0</v>
      </c>
      <c r="FF20" s="114">
        <f t="shared" si="318"/>
        <v>0</v>
      </c>
      <c r="FG20" s="114">
        <f t="shared" si="318"/>
        <v>0</v>
      </c>
      <c r="FH20" s="114">
        <f t="shared" si="318"/>
        <v>0</v>
      </c>
      <c r="FI20" s="114">
        <f t="shared" si="318"/>
        <v>0</v>
      </c>
      <c r="FJ20" s="114">
        <f t="shared" si="318"/>
        <v>0</v>
      </c>
      <c r="FK20" s="114">
        <f t="shared" si="318"/>
        <v>0</v>
      </c>
      <c r="FL20" s="114">
        <f t="shared" si="318"/>
        <v>0</v>
      </c>
      <c r="FM20" s="114">
        <f t="shared" si="318"/>
        <v>0</v>
      </c>
      <c r="FN20" s="114">
        <f t="shared" si="318"/>
        <v>0</v>
      </c>
      <c r="FO20" s="114">
        <f t="shared" si="318"/>
        <v>0</v>
      </c>
      <c r="FP20" s="114">
        <f t="shared" si="318"/>
        <v>0</v>
      </c>
      <c r="FQ20" s="114">
        <f t="shared" si="318"/>
        <v>5.2</v>
      </c>
      <c r="FR20" s="114">
        <f t="shared" si="318"/>
        <v>0.76800000000000002</v>
      </c>
      <c r="FS20" s="114">
        <f t="shared" si="318"/>
        <v>0</v>
      </c>
      <c r="FT20" s="114">
        <f t="shared" si="318"/>
        <v>0</v>
      </c>
      <c r="FU20" s="114">
        <f t="shared" si="318"/>
        <v>0</v>
      </c>
      <c r="FV20" s="114">
        <f t="shared" si="318"/>
        <v>0</v>
      </c>
      <c r="FW20" s="114">
        <f t="shared" si="318"/>
        <v>5.2</v>
      </c>
      <c r="FX20" s="114">
        <f t="shared" si="318"/>
        <v>0.76800000000000002</v>
      </c>
      <c r="FY20" s="114">
        <f t="shared" si="318"/>
        <v>37.200000000000003</v>
      </c>
      <c r="FZ20" s="114">
        <f t="shared" si="318"/>
        <v>7.4400000000000013</v>
      </c>
      <c r="GA20" s="114">
        <f t="shared" si="318"/>
        <v>8.02</v>
      </c>
      <c r="GB20" s="114">
        <f t="shared" si="318"/>
        <v>1.6040000000000001</v>
      </c>
      <c r="GC20" s="114">
        <f t="shared" si="318"/>
        <v>4.78</v>
      </c>
      <c r="GD20" s="114">
        <f t="shared" si="318"/>
        <v>0.95600000000000007</v>
      </c>
      <c r="GE20" s="114">
        <f t="shared" si="318"/>
        <v>50</v>
      </c>
      <c r="GF20" s="114">
        <f t="shared" si="318"/>
        <v>10</v>
      </c>
      <c r="GG20" s="114">
        <f t="shared" si="318"/>
        <v>34.799999999999997</v>
      </c>
      <c r="GH20" s="114">
        <f t="shared" si="318"/>
        <v>4.5611039999999994</v>
      </c>
      <c r="GI20" s="114">
        <f t="shared" si="318"/>
        <v>0</v>
      </c>
      <c r="GJ20" s="114">
        <f t="shared" si="318"/>
        <v>0</v>
      </c>
      <c r="GK20" s="114">
        <f t="shared" si="318"/>
        <v>1.4</v>
      </c>
      <c r="GL20" s="114">
        <f t="shared" si="318"/>
        <v>0.13775999999999999</v>
      </c>
      <c r="GM20" s="114">
        <f t="shared" si="318"/>
        <v>36.200000000000003</v>
      </c>
      <c r="GN20" s="114">
        <f t="shared" si="318"/>
        <v>4.6988639999999995</v>
      </c>
      <c r="GO20" s="114">
        <f t="shared" ref="GO20:IZ20" si="319">GO19+GO18</f>
        <v>35.75</v>
      </c>
      <c r="GP20" s="114">
        <f t="shared" si="319"/>
        <v>3.5178000000000003</v>
      </c>
      <c r="GQ20" s="114">
        <f t="shared" si="319"/>
        <v>8.7200000000000006</v>
      </c>
      <c r="GR20" s="114">
        <f t="shared" si="319"/>
        <v>0.85843999999999998</v>
      </c>
      <c r="GS20" s="114">
        <f t="shared" si="319"/>
        <v>3.95</v>
      </c>
      <c r="GT20" s="114">
        <f t="shared" si="319"/>
        <v>0.38868000000000003</v>
      </c>
      <c r="GU20" s="114">
        <f t="shared" si="319"/>
        <v>48.42</v>
      </c>
      <c r="GV20" s="114">
        <f t="shared" si="319"/>
        <v>4.76492</v>
      </c>
      <c r="GW20" s="114">
        <f t="shared" si="319"/>
        <v>0</v>
      </c>
      <c r="GX20" s="114">
        <f t="shared" si="319"/>
        <v>0</v>
      </c>
      <c r="GY20" s="114">
        <f t="shared" si="319"/>
        <v>0</v>
      </c>
      <c r="GZ20" s="114">
        <f t="shared" si="319"/>
        <v>0</v>
      </c>
      <c r="HA20" s="114">
        <f t="shared" si="319"/>
        <v>0</v>
      </c>
      <c r="HB20" s="114">
        <f t="shared" si="319"/>
        <v>0</v>
      </c>
      <c r="HC20" s="114">
        <f t="shared" si="319"/>
        <v>0</v>
      </c>
      <c r="HD20" s="114">
        <f t="shared" si="319"/>
        <v>0</v>
      </c>
      <c r="HE20" s="114">
        <f t="shared" si="319"/>
        <v>4</v>
      </c>
      <c r="HF20" s="114">
        <f t="shared" si="319"/>
        <v>0.70399999999999996</v>
      </c>
      <c r="HG20" s="114">
        <f t="shared" si="319"/>
        <v>0.6</v>
      </c>
      <c r="HH20" s="114">
        <f t="shared" si="319"/>
        <v>5.9040000000000002E-2</v>
      </c>
      <c r="HI20" s="114">
        <f t="shared" si="319"/>
        <v>0</v>
      </c>
      <c r="HJ20" s="114">
        <f t="shared" si="319"/>
        <v>0</v>
      </c>
      <c r="HK20" s="114">
        <f t="shared" si="319"/>
        <v>4.5999999999999996</v>
      </c>
      <c r="HL20" s="114">
        <f t="shared" si="319"/>
        <v>0.76303999999999994</v>
      </c>
      <c r="HM20" s="114">
        <f t="shared" si="319"/>
        <v>51.75</v>
      </c>
      <c r="HN20" s="114">
        <f t="shared" si="319"/>
        <v>9.3334400000000013</v>
      </c>
      <c r="HO20" s="114">
        <f t="shared" si="319"/>
        <v>17.32</v>
      </c>
      <c r="HP20" s="114">
        <f t="shared" si="319"/>
        <v>2.6277600000000003</v>
      </c>
      <c r="HQ20" s="114">
        <f t="shared" si="319"/>
        <v>10.379999999999999</v>
      </c>
      <c r="HR20" s="114">
        <f t="shared" si="319"/>
        <v>1.5070399999999999</v>
      </c>
      <c r="HS20" s="114">
        <f t="shared" si="319"/>
        <v>79.45</v>
      </c>
      <c r="HT20" s="114">
        <f t="shared" si="319"/>
        <v>13.46824</v>
      </c>
      <c r="HU20" s="114">
        <f t="shared" si="319"/>
        <v>190.48000000000002</v>
      </c>
      <c r="HV20" s="114">
        <f t="shared" si="319"/>
        <v>36.267350000000008</v>
      </c>
      <c r="HW20" s="114">
        <f t="shared" si="319"/>
        <v>35.31</v>
      </c>
      <c r="HX20" s="114">
        <f t="shared" si="319"/>
        <v>7.0620000000000012</v>
      </c>
      <c r="HY20" s="114">
        <f t="shared" si="319"/>
        <v>22.21</v>
      </c>
      <c r="HZ20" s="114">
        <f t="shared" si="319"/>
        <v>4.4132000000000007</v>
      </c>
      <c r="IA20" s="114">
        <f t="shared" si="319"/>
        <v>248</v>
      </c>
      <c r="IB20" s="114">
        <f t="shared" si="319"/>
        <v>47.742550000000001</v>
      </c>
      <c r="IC20" s="114">
        <f t="shared" si="319"/>
        <v>68.92</v>
      </c>
      <c r="ID20" s="114">
        <f t="shared" si="319"/>
        <v>13.558400000000002</v>
      </c>
      <c r="IE20" s="114">
        <f t="shared" si="319"/>
        <v>12.84</v>
      </c>
      <c r="IF20" s="114">
        <f t="shared" si="319"/>
        <v>2.5680000000000001</v>
      </c>
      <c r="IG20" s="114">
        <f t="shared" si="319"/>
        <v>7.64</v>
      </c>
      <c r="IH20" s="114">
        <f t="shared" si="319"/>
        <v>1.528</v>
      </c>
      <c r="II20" s="114">
        <f t="shared" si="319"/>
        <v>89.4</v>
      </c>
      <c r="IJ20" s="114">
        <f t="shared" si="319"/>
        <v>17.654399999999999</v>
      </c>
      <c r="IK20" s="114">
        <f t="shared" si="319"/>
        <v>0</v>
      </c>
      <c r="IL20" s="114">
        <f t="shared" si="319"/>
        <v>0</v>
      </c>
      <c r="IM20" s="114">
        <f t="shared" si="319"/>
        <v>0</v>
      </c>
      <c r="IN20" s="114">
        <f t="shared" si="319"/>
        <v>0</v>
      </c>
      <c r="IO20" s="114">
        <f t="shared" si="319"/>
        <v>0</v>
      </c>
      <c r="IP20" s="114">
        <f t="shared" si="319"/>
        <v>0</v>
      </c>
      <c r="IQ20" s="114">
        <f t="shared" si="319"/>
        <v>0</v>
      </c>
      <c r="IR20" s="114">
        <f t="shared" si="319"/>
        <v>0</v>
      </c>
      <c r="IS20" s="114">
        <f t="shared" si="319"/>
        <v>674.21</v>
      </c>
      <c r="IT20" s="114">
        <f t="shared" si="319"/>
        <v>113.751744</v>
      </c>
      <c r="IU20" s="114">
        <f t="shared" si="319"/>
        <v>112.71000000000001</v>
      </c>
      <c r="IV20" s="114">
        <f t="shared" si="319"/>
        <v>19.474350000000001</v>
      </c>
      <c r="IW20" s="114">
        <f t="shared" si="319"/>
        <v>66.490000000000009</v>
      </c>
      <c r="IX20" s="114">
        <f t="shared" si="319"/>
        <v>11.488080000000002</v>
      </c>
      <c r="IY20" s="114">
        <f t="shared" si="319"/>
        <v>853.41</v>
      </c>
      <c r="IZ20" s="114">
        <f t="shared" si="319"/>
        <v>144.71417400000001</v>
      </c>
    </row>
    <row r="21" spans="1:260" s="136" customFormat="1" ht="25.8" customHeight="1" x14ac:dyDescent="0.3">
      <c r="A21" s="153" t="s">
        <v>21</v>
      </c>
      <c r="B21" s="154" t="s">
        <v>41</v>
      </c>
      <c r="C21" s="153"/>
      <c r="D21" s="155"/>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3"/>
      <c r="FR21" s="143"/>
      <c r="FS21" s="143"/>
      <c r="FT21" s="143"/>
      <c r="FU21" s="143"/>
      <c r="FV21" s="143"/>
      <c r="FW21" s="143"/>
      <c r="FX21" s="143"/>
      <c r="FY21" s="143"/>
      <c r="FZ21" s="143"/>
      <c r="GA21" s="143"/>
      <c r="GB21" s="143"/>
      <c r="GC21" s="143"/>
      <c r="GD21" s="143"/>
      <c r="GE21" s="143"/>
      <c r="GF21" s="143"/>
      <c r="GG21" s="143"/>
      <c r="GH21" s="143"/>
      <c r="GI21" s="143"/>
      <c r="GJ21" s="143"/>
      <c r="GK21" s="143"/>
      <c r="GL21" s="143"/>
      <c r="GM21" s="143"/>
      <c r="GN21" s="143"/>
      <c r="GO21" s="143"/>
      <c r="GP21" s="143"/>
      <c r="GQ21" s="143"/>
      <c r="GR21" s="143"/>
      <c r="GS21" s="143"/>
      <c r="GT21" s="143"/>
      <c r="GU21" s="143"/>
      <c r="GV21" s="143"/>
      <c r="GW21" s="143"/>
      <c r="GX21" s="143"/>
      <c r="GY21" s="143"/>
      <c r="GZ21" s="143"/>
      <c r="HA21" s="143"/>
      <c r="HB21" s="143"/>
      <c r="HC21" s="143"/>
      <c r="HD21" s="143"/>
      <c r="HE21" s="143"/>
      <c r="HF21" s="143"/>
      <c r="HG21" s="143"/>
      <c r="HH21" s="143"/>
      <c r="HI21" s="143"/>
      <c r="HJ21" s="143"/>
      <c r="HK21" s="143"/>
      <c r="HL21" s="143"/>
      <c r="HM21" s="143"/>
      <c r="HN21" s="143"/>
      <c r="HO21" s="143"/>
      <c r="HP21" s="143"/>
      <c r="HQ21" s="143"/>
      <c r="HR21" s="143"/>
      <c r="HS21" s="143"/>
      <c r="HT21" s="143"/>
      <c r="HU21" s="143"/>
      <c r="HV21" s="143"/>
      <c r="HW21" s="143"/>
      <c r="HX21" s="143"/>
      <c r="HY21" s="143"/>
      <c r="HZ21" s="143"/>
      <c r="IA21" s="143"/>
      <c r="IB21" s="143"/>
      <c r="IC21" s="143"/>
      <c r="ID21" s="143"/>
      <c r="IE21" s="143"/>
      <c r="IF21" s="143"/>
      <c r="IG21" s="143"/>
      <c r="IH21" s="143"/>
      <c r="II21" s="143"/>
      <c r="IJ21" s="143"/>
      <c r="IK21" s="143"/>
      <c r="IL21" s="143"/>
      <c r="IM21" s="143"/>
      <c r="IN21" s="143"/>
      <c r="IO21" s="143"/>
      <c r="IP21" s="143"/>
      <c r="IQ21" s="143"/>
      <c r="IR21" s="143"/>
      <c r="IS21" s="143"/>
      <c r="IT21" s="143"/>
      <c r="IU21" s="143"/>
      <c r="IV21" s="143"/>
      <c r="IW21" s="143"/>
      <c r="IX21" s="143"/>
      <c r="IY21" s="143"/>
      <c r="IZ21" s="143"/>
    </row>
    <row r="22" spans="1:260" s="129" customFormat="1" ht="49.2" customHeight="1" x14ac:dyDescent="0.3">
      <c r="A22" s="19">
        <v>1</v>
      </c>
      <c r="B22" s="18" t="s">
        <v>169</v>
      </c>
      <c r="C22" s="175" t="s">
        <v>25</v>
      </c>
      <c r="D22" s="176">
        <v>42.2</v>
      </c>
      <c r="E22" s="126"/>
      <c r="F22" s="32">
        <f t="shared" si="103"/>
        <v>0</v>
      </c>
      <c r="G22" s="126"/>
      <c r="H22" s="32">
        <f t="shared" si="103"/>
        <v>0</v>
      </c>
      <c r="I22" s="126"/>
      <c r="J22" s="32">
        <f t="shared" ref="J22:J25" si="320">I22*$D22</f>
        <v>0</v>
      </c>
      <c r="K22" s="89">
        <f t="shared" si="105"/>
        <v>0</v>
      </c>
      <c r="L22" s="89">
        <f t="shared" si="105"/>
        <v>0</v>
      </c>
      <c r="M22" s="126"/>
      <c r="N22" s="32">
        <f t="shared" ref="N22:N25" si="321">M22*$D22</f>
        <v>0</v>
      </c>
      <c r="O22" s="126"/>
      <c r="P22" s="32">
        <f t="shared" ref="P22:P25" si="322">O22*$D22</f>
        <v>0</v>
      </c>
      <c r="Q22" s="126"/>
      <c r="R22" s="32">
        <f t="shared" ref="R22:R25" si="323">Q22*$D22</f>
        <v>0</v>
      </c>
      <c r="S22" s="89">
        <f t="shared" si="109"/>
        <v>0</v>
      </c>
      <c r="T22" s="89">
        <f t="shared" si="109"/>
        <v>0</v>
      </c>
      <c r="U22" s="126">
        <v>0</v>
      </c>
      <c r="V22" s="32">
        <f t="shared" ref="V22:V25" si="324">U22*$D22</f>
        <v>0</v>
      </c>
      <c r="W22" s="126">
        <v>0</v>
      </c>
      <c r="X22" s="32">
        <f t="shared" ref="X22:X25" si="325">W22*$D22</f>
        <v>0</v>
      </c>
      <c r="Y22" s="126">
        <v>0</v>
      </c>
      <c r="Z22" s="32">
        <f t="shared" ref="Z22:Z25" si="326">Y22*$D22</f>
        <v>0</v>
      </c>
      <c r="AA22" s="89">
        <f t="shared" si="110"/>
        <v>0</v>
      </c>
      <c r="AB22" s="89">
        <f t="shared" si="110"/>
        <v>0</v>
      </c>
      <c r="AC22" s="126">
        <v>0</v>
      </c>
      <c r="AD22" s="32">
        <f t="shared" ref="AD22:AD25" si="327">AC22*$D22</f>
        <v>0</v>
      </c>
      <c r="AE22" s="126">
        <v>0</v>
      </c>
      <c r="AF22" s="32">
        <f t="shared" ref="AF22:AF25" si="328">AE22*$D22</f>
        <v>0</v>
      </c>
      <c r="AG22" s="126">
        <v>0</v>
      </c>
      <c r="AH22" s="32">
        <f t="shared" ref="AH22:AH25" si="329">AG22*$D22</f>
        <v>0</v>
      </c>
      <c r="AI22" s="89">
        <f t="shared" si="111"/>
        <v>0</v>
      </c>
      <c r="AJ22" s="89">
        <f t="shared" si="111"/>
        <v>0</v>
      </c>
      <c r="AK22" s="125">
        <v>0</v>
      </c>
      <c r="AL22" s="32">
        <f t="shared" ref="AL22:AL25" si="330">AK22*$D22</f>
        <v>0</v>
      </c>
      <c r="AM22" s="125">
        <v>0</v>
      </c>
      <c r="AN22" s="32">
        <f t="shared" ref="AN22:AN25" si="331">AM22*$D22</f>
        <v>0</v>
      </c>
      <c r="AO22" s="125">
        <v>0</v>
      </c>
      <c r="AP22" s="32">
        <f t="shared" ref="AP22:AP25" si="332">AO22*$D22</f>
        <v>0</v>
      </c>
      <c r="AQ22" s="89">
        <f t="shared" si="112"/>
        <v>0</v>
      </c>
      <c r="AR22" s="89">
        <f t="shared" si="112"/>
        <v>0</v>
      </c>
      <c r="AS22" s="125">
        <v>0</v>
      </c>
      <c r="AT22" s="32">
        <f t="shared" ref="AT22:AT25" si="333">AS22*$D22</f>
        <v>0</v>
      </c>
      <c r="AU22" s="125">
        <v>0</v>
      </c>
      <c r="AV22" s="32">
        <f t="shared" ref="AV22:AV25" si="334">AU22*$D22</f>
        <v>0</v>
      </c>
      <c r="AW22" s="125">
        <v>0</v>
      </c>
      <c r="AX22" s="32">
        <f t="shared" ref="AX22:AX25" si="335">AW22*$D22</f>
        <v>0</v>
      </c>
      <c r="AY22" s="89">
        <f t="shared" si="113"/>
        <v>0</v>
      </c>
      <c r="AZ22" s="89">
        <f t="shared" si="113"/>
        <v>0</v>
      </c>
      <c r="BA22" s="125">
        <v>0</v>
      </c>
      <c r="BB22" s="32">
        <f t="shared" ref="BB22:BB23" si="336">BA22*$D22</f>
        <v>0</v>
      </c>
      <c r="BC22" s="125"/>
      <c r="BD22" s="32">
        <f t="shared" ref="BD22:BD23" si="337">BC22*$D22</f>
        <v>0</v>
      </c>
      <c r="BE22" s="125"/>
      <c r="BF22" s="32">
        <f t="shared" ref="BF22:BF23" si="338">BE22*$D22</f>
        <v>0</v>
      </c>
      <c r="BG22" s="89">
        <f t="shared" si="116"/>
        <v>0</v>
      </c>
      <c r="BH22" s="89">
        <f t="shared" si="116"/>
        <v>0</v>
      </c>
      <c r="BI22" s="125">
        <v>0</v>
      </c>
      <c r="BJ22" s="32">
        <f t="shared" ref="BJ22:BJ25" si="339">BI22*$D22</f>
        <v>0</v>
      </c>
      <c r="BK22" s="125">
        <v>0</v>
      </c>
      <c r="BL22" s="32">
        <f t="shared" ref="BL22:BL25" si="340">BK22*$D22</f>
        <v>0</v>
      </c>
      <c r="BM22" s="125">
        <v>0</v>
      </c>
      <c r="BN22" s="32">
        <f t="shared" ref="BN22:BN25" si="341">BM22*$D22</f>
        <v>0</v>
      </c>
      <c r="BO22" s="89">
        <f t="shared" si="120"/>
        <v>0</v>
      </c>
      <c r="BP22" s="89">
        <f t="shared" si="120"/>
        <v>0</v>
      </c>
      <c r="BQ22" s="126"/>
      <c r="BR22" s="32">
        <f t="shared" ref="BR22:BR25" si="342">BQ22*$D22</f>
        <v>0</v>
      </c>
      <c r="BS22" s="126"/>
      <c r="BT22" s="32">
        <f t="shared" ref="BT22:BT25" si="343">BS22*$D22</f>
        <v>0</v>
      </c>
      <c r="BU22" s="126"/>
      <c r="BV22" s="32">
        <f t="shared" ref="BV22:BV25" si="344">BU22*$D22</f>
        <v>0</v>
      </c>
      <c r="BW22" s="89">
        <f t="shared" si="124"/>
        <v>0</v>
      </c>
      <c r="BX22" s="89">
        <f t="shared" si="124"/>
        <v>0</v>
      </c>
      <c r="BY22" s="125"/>
      <c r="BZ22" s="32">
        <f t="shared" ref="BZ22:BZ25" si="345">BY22*$D22</f>
        <v>0</v>
      </c>
      <c r="CA22" s="125"/>
      <c r="CB22" s="32">
        <f t="shared" ref="CB22:CB25" si="346">CA22*$D22</f>
        <v>0</v>
      </c>
      <c r="CC22" s="125"/>
      <c r="CD22" s="32">
        <f t="shared" ref="CD22:CD25" si="347">CC22*$D22</f>
        <v>0</v>
      </c>
      <c r="CE22" s="89">
        <f t="shared" si="128"/>
        <v>0</v>
      </c>
      <c r="CF22" s="89">
        <f t="shared" si="128"/>
        <v>0</v>
      </c>
      <c r="CG22" s="125">
        <v>0.20480000000000001</v>
      </c>
      <c r="CH22" s="32">
        <f t="shared" ref="CH22:CH25" si="348">CG22*$D22</f>
        <v>8.6425600000000014</v>
      </c>
      <c r="CI22" s="125">
        <v>0</v>
      </c>
      <c r="CJ22" s="32">
        <f t="shared" ref="CJ22:CJ25" si="349">CI22*$D22</f>
        <v>0</v>
      </c>
      <c r="CK22" s="125">
        <v>0</v>
      </c>
      <c r="CL22" s="32">
        <f t="shared" ref="CL22:CL25" si="350">CK22*$D22</f>
        <v>0</v>
      </c>
      <c r="CM22" s="89">
        <f t="shared" si="129"/>
        <v>0.20480000000000001</v>
      </c>
      <c r="CN22" s="89">
        <f t="shared" si="129"/>
        <v>8.6425600000000014</v>
      </c>
      <c r="CO22" s="125"/>
      <c r="CP22" s="32">
        <f t="shared" ref="CP22:CP25" si="351">CO22*$D22</f>
        <v>0</v>
      </c>
      <c r="CQ22" s="125"/>
      <c r="CR22" s="32">
        <f t="shared" ref="CR22:CR25" si="352">CQ22*$D22</f>
        <v>0</v>
      </c>
      <c r="CS22" s="125"/>
      <c r="CT22" s="32">
        <f t="shared" ref="CT22:CT25" si="353">CS22*$D22</f>
        <v>0</v>
      </c>
      <c r="CU22" s="89">
        <f t="shared" si="133"/>
        <v>0</v>
      </c>
      <c r="CV22" s="89">
        <f t="shared" si="133"/>
        <v>0</v>
      </c>
      <c r="CW22" s="125">
        <v>0.1</v>
      </c>
      <c r="CX22" s="176">
        <v>4.6749999999999998</v>
      </c>
      <c r="CY22" s="125"/>
      <c r="CZ22" s="32">
        <f t="shared" ref="CZ22:CZ25" si="354">CY22*$D22</f>
        <v>0</v>
      </c>
      <c r="DA22" s="125"/>
      <c r="DB22" s="32">
        <f t="shared" ref="DB22:DB25" si="355">DA22*$D22</f>
        <v>0</v>
      </c>
      <c r="DC22" s="89">
        <f t="shared" si="137"/>
        <v>0.1</v>
      </c>
      <c r="DD22" s="198">
        <f t="shared" si="137"/>
        <v>4.6749999999999998</v>
      </c>
      <c r="DE22" s="127">
        <v>0</v>
      </c>
      <c r="DF22" s="32">
        <f t="shared" ref="DF22:DF25" si="356">DE22*$D22</f>
        <v>0</v>
      </c>
      <c r="DG22" s="127">
        <v>0</v>
      </c>
      <c r="DH22" s="32">
        <f t="shared" ref="DH22:DH25" si="357">DG22*$D22</f>
        <v>0</v>
      </c>
      <c r="DI22" s="127">
        <v>0</v>
      </c>
      <c r="DJ22" s="32">
        <f t="shared" ref="DJ22:DJ25" si="358">DI22*$D22</f>
        <v>0</v>
      </c>
      <c r="DK22" s="89">
        <f t="shared" si="141"/>
        <v>0</v>
      </c>
      <c r="DL22" s="89">
        <f t="shared" si="141"/>
        <v>0</v>
      </c>
      <c r="DM22" s="127">
        <v>0</v>
      </c>
      <c r="DN22" s="32">
        <f t="shared" ref="DN22:DN25" si="359">DM22*$D22</f>
        <v>0</v>
      </c>
      <c r="DO22" s="127">
        <v>0</v>
      </c>
      <c r="DP22" s="32">
        <f t="shared" ref="DP22:DP25" si="360">DO22*$D22</f>
        <v>0</v>
      </c>
      <c r="DQ22" s="127">
        <v>0</v>
      </c>
      <c r="DR22" s="32">
        <f t="shared" ref="DR22:DR25" si="361">DQ22*$D22</f>
        <v>0</v>
      </c>
      <c r="DS22" s="89">
        <f t="shared" si="145"/>
        <v>0</v>
      </c>
      <c r="DT22" s="89">
        <f t="shared" si="145"/>
        <v>0</v>
      </c>
      <c r="DU22" s="125"/>
      <c r="DV22" s="32">
        <f t="shared" ref="DV22:DV25" si="362">DU22*$D22</f>
        <v>0</v>
      </c>
      <c r="DW22" s="125"/>
      <c r="DX22" s="32">
        <f t="shared" ref="DX22:DX25" si="363">DW22*$D22</f>
        <v>0</v>
      </c>
      <c r="DY22" s="125"/>
      <c r="DZ22" s="32">
        <f t="shared" ref="DZ22:DZ25" si="364">DY22*$D22</f>
        <v>0</v>
      </c>
      <c r="EA22" s="89">
        <f t="shared" si="149"/>
        <v>0</v>
      </c>
      <c r="EB22" s="89">
        <f t="shared" si="149"/>
        <v>0</v>
      </c>
      <c r="EC22" s="126">
        <v>0</v>
      </c>
      <c r="ED22" s="32">
        <f t="shared" ref="ED22:ED25" si="365">EC22*$D22</f>
        <v>0</v>
      </c>
      <c r="EE22" s="126">
        <v>0</v>
      </c>
      <c r="EF22" s="32">
        <f t="shared" ref="EF22:EF25" si="366">EE22*$D22</f>
        <v>0</v>
      </c>
      <c r="EG22" s="126">
        <v>0</v>
      </c>
      <c r="EH22" s="32">
        <f t="shared" ref="EH22:EH25" si="367">EG22*$D22</f>
        <v>0</v>
      </c>
      <c r="EI22" s="89">
        <f t="shared" si="153"/>
        <v>0</v>
      </c>
      <c r="EJ22" s="89">
        <f t="shared" si="153"/>
        <v>0</v>
      </c>
      <c r="EK22" s="125"/>
      <c r="EL22" s="32">
        <f t="shared" ref="EL22:EL25" si="368">EK22*$D22</f>
        <v>0</v>
      </c>
      <c r="EM22" s="125"/>
      <c r="EN22" s="32">
        <f t="shared" ref="EN22:EN25" si="369">EM22*$D22</f>
        <v>0</v>
      </c>
      <c r="EO22" s="125"/>
      <c r="EP22" s="32">
        <f t="shared" ref="EP22:EP25" si="370">EO22*$D22</f>
        <v>0</v>
      </c>
      <c r="EQ22" s="89">
        <f t="shared" si="157"/>
        <v>0</v>
      </c>
      <c r="ER22" s="89">
        <f t="shared" si="157"/>
        <v>0</v>
      </c>
      <c r="ES22" s="125"/>
      <c r="ET22" s="32">
        <f t="shared" ref="ET22:ET23" si="371">ES22*$D22</f>
        <v>0</v>
      </c>
      <c r="EU22" s="125"/>
      <c r="EV22" s="32">
        <f t="shared" ref="EV22:EV23" si="372">EU22*$D22</f>
        <v>0</v>
      </c>
      <c r="EW22" s="125"/>
      <c r="EX22" s="32">
        <f t="shared" ref="EX22:EX23" si="373">EW22*$D22</f>
        <v>0</v>
      </c>
      <c r="EY22" s="89">
        <f t="shared" si="158"/>
        <v>0</v>
      </c>
      <c r="EZ22" s="89">
        <f t="shared" si="158"/>
        <v>0</v>
      </c>
      <c r="FA22" s="127"/>
      <c r="FB22" s="32">
        <f t="shared" ref="FB22:FB25" si="374">FA22*$D22</f>
        <v>0</v>
      </c>
      <c r="FC22" s="127"/>
      <c r="FD22" s="32">
        <f t="shared" ref="FD22:FD25" si="375">FC22*$D22</f>
        <v>0</v>
      </c>
      <c r="FE22" s="125"/>
      <c r="FF22" s="32">
        <f t="shared" ref="FF22:FF25" si="376">FE22*$D22</f>
        <v>0</v>
      </c>
      <c r="FG22" s="89">
        <f t="shared" si="162"/>
        <v>0</v>
      </c>
      <c r="FH22" s="89">
        <f t="shared" si="162"/>
        <v>0</v>
      </c>
      <c r="FI22" s="127">
        <v>0</v>
      </c>
      <c r="FJ22" s="32">
        <f t="shared" ref="FJ22:FJ23" si="377">FI22*$D22</f>
        <v>0</v>
      </c>
      <c r="FK22" s="127">
        <v>0</v>
      </c>
      <c r="FL22" s="32">
        <f t="shared" ref="FL22:FL23" si="378">FK22*$D22</f>
        <v>0</v>
      </c>
      <c r="FM22" s="127">
        <v>0</v>
      </c>
      <c r="FN22" s="32">
        <f t="shared" ref="FN22:FN23" si="379">FM22*$D22</f>
        <v>0</v>
      </c>
      <c r="FO22" s="89">
        <f t="shared" si="166"/>
        <v>0</v>
      </c>
      <c r="FP22" s="89">
        <f t="shared" si="166"/>
        <v>0</v>
      </c>
      <c r="FQ22" s="132">
        <v>0</v>
      </c>
      <c r="FR22" s="32">
        <f t="shared" ref="FR22:FR25" si="380">FQ22*$D22</f>
        <v>0</v>
      </c>
      <c r="FS22" s="132"/>
      <c r="FT22" s="32">
        <f t="shared" ref="FT22:FT25" si="381">FS22*$D22</f>
        <v>0</v>
      </c>
      <c r="FU22" s="132">
        <v>0</v>
      </c>
      <c r="FV22" s="32">
        <f t="shared" ref="FV22:FV25" si="382">FU22*$D22</f>
        <v>0</v>
      </c>
      <c r="FW22" s="89">
        <f t="shared" si="170"/>
        <v>0</v>
      </c>
      <c r="FX22" s="89">
        <f t="shared" si="170"/>
        <v>0</v>
      </c>
      <c r="FY22" s="127">
        <v>0</v>
      </c>
      <c r="FZ22" s="32">
        <f t="shared" ref="FZ22:FZ25" si="383">FY22*$D22</f>
        <v>0</v>
      </c>
      <c r="GA22" s="127">
        <v>0</v>
      </c>
      <c r="GB22" s="32">
        <f t="shared" ref="GB22:GB25" si="384">GA22*$D22</f>
        <v>0</v>
      </c>
      <c r="GC22" s="127">
        <v>0</v>
      </c>
      <c r="GD22" s="32">
        <f t="shared" ref="GD22:GD25" si="385">GC22*$D22</f>
        <v>0</v>
      </c>
      <c r="GE22" s="89">
        <f t="shared" si="174"/>
        <v>0</v>
      </c>
      <c r="GF22" s="89">
        <f t="shared" si="174"/>
        <v>0</v>
      </c>
      <c r="GG22" s="125">
        <v>0</v>
      </c>
      <c r="GH22" s="32">
        <f t="shared" ref="GH22:GH25" si="386">GG22*$D22</f>
        <v>0</v>
      </c>
      <c r="GI22" s="125">
        <v>0</v>
      </c>
      <c r="GJ22" s="32">
        <f t="shared" ref="GJ22:GJ25" si="387">GI22*$D22</f>
        <v>0</v>
      </c>
      <c r="GK22" s="125"/>
      <c r="GL22" s="32">
        <f t="shared" ref="GL22:GL25" si="388">GK22*$D22</f>
        <v>0</v>
      </c>
      <c r="GM22" s="89">
        <f t="shared" si="178"/>
        <v>0</v>
      </c>
      <c r="GN22" s="89">
        <f t="shared" si="178"/>
        <v>0</v>
      </c>
      <c r="GO22" s="126">
        <v>0</v>
      </c>
      <c r="GP22" s="32">
        <f t="shared" ref="GP22:GP25" si="389">GO22*$D22</f>
        <v>0</v>
      </c>
      <c r="GQ22" s="126">
        <v>0</v>
      </c>
      <c r="GR22" s="32">
        <f t="shared" ref="GR22:GR25" si="390">GQ22*$D22</f>
        <v>0</v>
      </c>
      <c r="GS22" s="126">
        <v>0</v>
      </c>
      <c r="GT22" s="32">
        <f t="shared" ref="GT22:GT25" si="391">GS22*$D22</f>
        <v>0</v>
      </c>
      <c r="GU22" s="89">
        <f t="shared" si="179"/>
        <v>0</v>
      </c>
      <c r="GV22" s="89">
        <f t="shared" si="179"/>
        <v>0</v>
      </c>
      <c r="GW22" s="125"/>
      <c r="GX22" s="32">
        <f t="shared" ref="GX22:GX25" si="392">GW22*$D22</f>
        <v>0</v>
      </c>
      <c r="GY22" s="125"/>
      <c r="GZ22" s="32">
        <f t="shared" ref="GZ22:GZ25" si="393">GY22*$D22</f>
        <v>0</v>
      </c>
      <c r="HA22" s="125"/>
      <c r="HB22" s="32">
        <f t="shared" ref="HB22:HB25" si="394">HA22*$D22</f>
        <v>0</v>
      </c>
      <c r="HC22" s="89">
        <f t="shared" si="183"/>
        <v>0</v>
      </c>
      <c r="HD22" s="89">
        <f t="shared" si="183"/>
        <v>0</v>
      </c>
      <c r="HE22" s="125"/>
      <c r="HF22" s="32">
        <f t="shared" ref="HF22:HF25" si="395">HE22*$D22</f>
        <v>0</v>
      </c>
      <c r="HG22" s="125"/>
      <c r="HH22" s="32">
        <f t="shared" ref="HH22:HH25" si="396">HG22*$D22</f>
        <v>0</v>
      </c>
      <c r="HI22" s="125"/>
      <c r="HJ22" s="32">
        <f t="shared" ref="HJ22:HJ25" si="397">HI22*$D22</f>
        <v>0</v>
      </c>
      <c r="HK22" s="89">
        <f t="shared" si="184"/>
        <v>0</v>
      </c>
      <c r="HL22" s="89">
        <f t="shared" si="184"/>
        <v>0</v>
      </c>
      <c r="HM22" s="125">
        <v>0</v>
      </c>
      <c r="HN22" s="32">
        <f t="shared" ref="HN22" si="398">HM22*$D22</f>
        <v>0</v>
      </c>
      <c r="HO22" s="125">
        <v>0</v>
      </c>
      <c r="HP22" s="32">
        <f t="shared" ref="HP22" si="399">HO22*$D22</f>
        <v>0</v>
      </c>
      <c r="HQ22" s="125">
        <v>0</v>
      </c>
      <c r="HR22" s="32">
        <f t="shared" ref="HR22" si="400">HQ22*$D22</f>
        <v>0</v>
      </c>
      <c r="HS22" s="89">
        <f t="shared" si="185"/>
        <v>0</v>
      </c>
      <c r="HT22" s="89">
        <f t="shared" si="185"/>
        <v>0</v>
      </c>
      <c r="HU22" s="144">
        <v>0.8</v>
      </c>
      <c r="HV22" s="32">
        <f t="shared" ref="HV22:HV25" si="401">HU22*$D22</f>
        <v>33.760000000000005</v>
      </c>
      <c r="HW22" s="144">
        <v>0</v>
      </c>
      <c r="HX22" s="32">
        <f t="shared" ref="HX22:HX25" si="402">HW22*$D22</f>
        <v>0</v>
      </c>
      <c r="HY22" s="144">
        <v>0</v>
      </c>
      <c r="HZ22" s="32">
        <f t="shared" ref="HZ22:HZ25" si="403">HY22*$D22</f>
        <v>0</v>
      </c>
      <c r="IA22" s="89">
        <f t="shared" si="202"/>
        <v>0.8</v>
      </c>
      <c r="IB22" s="89">
        <f t="shared" si="202"/>
        <v>33.760000000000005</v>
      </c>
      <c r="IC22" s="126">
        <v>0</v>
      </c>
      <c r="ID22" s="32">
        <f t="shared" ref="ID22:ID25" si="404">IC22*$D22</f>
        <v>0</v>
      </c>
      <c r="IE22" s="126">
        <v>0</v>
      </c>
      <c r="IF22" s="32">
        <f t="shared" ref="IF22:IF25" si="405">IE22*$D22</f>
        <v>0</v>
      </c>
      <c r="IG22" s="126">
        <v>0</v>
      </c>
      <c r="IH22" s="32">
        <f t="shared" ref="IH22:IH25" si="406">IG22*$D22</f>
        <v>0</v>
      </c>
      <c r="II22" s="89">
        <f t="shared" si="189"/>
        <v>0</v>
      </c>
      <c r="IJ22" s="89">
        <f t="shared" si="189"/>
        <v>0</v>
      </c>
      <c r="IK22" s="128">
        <v>0</v>
      </c>
      <c r="IL22" s="32">
        <f>IK22*$D22</f>
        <v>0</v>
      </c>
      <c r="IM22" s="128">
        <f>5.39-0.096+0.1938-0.1108-0.8</f>
        <v>4.577</v>
      </c>
      <c r="IN22" s="32">
        <f>IM22*$D22</f>
        <v>193.14940000000001</v>
      </c>
      <c r="IO22" s="128">
        <f>6.28*9.34%</f>
        <v>0.58655199999999996</v>
      </c>
      <c r="IP22" s="32">
        <f t="shared" ref="IP22:IP25" si="407">IO22*$D22</f>
        <v>24.7524944</v>
      </c>
      <c r="IQ22" s="89">
        <f t="shared" si="193"/>
        <v>5.1635520000000001</v>
      </c>
      <c r="IR22" s="89">
        <f t="shared" si="193"/>
        <v>217.9018944</v>
      </c>
      <c r="IS22" s="177">
        <f t="shared" ref="IS22:IZ25" si="408">E22+M22+U22+AC22+AK22+AS22+BA22+BI22+BQ22+BY22+CG22+CO22+CW22+DE22+DM22+DU22+EC22+EK22+ES22+FA22+FI22+FQ22+FY22+GG22+GO22+GW22+HE22+HM22+HU22+IC22+IK22</f>
        <v>1.1048</v>
      </c>
      <c r="IT22" s="177">
        <f t="shared" si="408"/>
        <v>47.077560000000005</v>
      </c>
      <c r="IU22" s="177">
        <f t="shared" si="408"/>
        <v>4.577</v>
      </c>
      <c r="IV22" s="177">
        <f t="shared" si="408"/>
        <v>193.14940000000001</v>
      </c>
      <c r="IW22" s="177">
        <f t="shared" si="408"/>
        <v>0.58655199999999996</v>
      </c>
      <c r="IX22" s="177">
        <f t="shared" si="408"/>
        <v>24.7524944</v>
      </c>
      <c r="IY22" s="177">
        <f t="shared" si="408"/>
        <v>6.2683520000000001</v>
      </c>
      <c r="IZ22" s="177">
        <f t="shared" si="408"/>
        <v>264.97945440000001</v>
      </c>
    </row>
    <row r="23" spans="1:260" s="181" customFormat="1" ht="46.2" customHeight="1" x14ac:dyDescent="0.3">
      <c r="A23" s="178">
        <v>2</v>
      </c>
      <c r="B23" s="18" t="s">
        <v>170</v>
      </c>
      <c r="C23" s="175" t="s">
        <v>25</v>
      </c>
      <c r="D23" s="176">
        <v>35.5</v>
      </c>
      <c r="E23" s="126"/>
      <c r="F23" s="32">
        <f t="shared" si="103"/>
        <v>0</v>
      </c>
      <c r="G23" s="126"/>
      <c r="H23" s="32">
        <f t="shared" si="103"/>
        <v>0</v>
      </c>
      <c r="I23" s="126"/>
      <c r="J23" s="32">
        <f t="shared" si="320"/>
        <v>0</v>
      </c>
      <c r="K23" s="89">
        <f t="shared" si="105"/>
        <v>0</v>
      </c>
      <c r="L23" s="89">
        <f t="shared" si="105"/>
        <v>0</v>
      </c>
      <c r="M23" s="126"/>
      <c r="N23" s="32">
        <f t="shared" si="321"/>
        <v>0</v>
      </c>
      <c r="O23" s="126"/>
      <c r="P23" s="32">
        <f t="shared" si="322"/>
        <v>0</v>
      </c>
      <c r="Q23" s="126"/>
      <c r="R23" s="32">
        <f t="shared" si="323"/>
        <v>0</v>
      </c>
      <c r="S23" s="89">
        <f t="shared" si="109"/>
        <v>0</v>
      </c>
      <c r="T23" s="89">
        <f t="shared" si="109"/>
        <v>0</v>
      </c>
      <c r="U23" s="126">
        <v>0</v>
      </c>
      <c r="V23" s="32">
        <f t="shared" si="324"/>
        <v>0</v>
      </c>
      <c r="W23" s="126">
        <v>0</v>
      </c>
      <c r="X23" s="32">
        <f t="shared" si="325"/>
        <v>0</v>
      </c>
      <c r="Y23" s="126">
        <v>0</v>
      </c>
      <c r="Z23" s="32">
        <f t="shared" si="326"/>
        <v>0</v>
      </c>
      <c r="AA23" s="89">
        <f t="shared" si="110"/>
        <v>0</v>
      </c>
      <c r="AB23" s="89">
        <f t="shared" si="110"/>
        <v>0</v>
      </c>
      <c r="AC23" s="126">
        <v>0</v>
      </c>
      <c r="AD23" s="32">
        <f t="shared" si="327"/>
        <v>0</v>
      </c>
      <c r="AE23" s="126">
        <v>0</v>
      </c>
      <c r="AF23" s="32">
        <f t="shared" si="328"/>
        <v>0</v>
      </c>
      <c r="AG23" s="126">
        <v>0</v>
      </c>
      <c r="AH23" s="32">
        <f t="shared" si="329"/>
        <v>0</v>
      </c>
      <c r="AI23" s="89">
        <f t="shared" si="111"/>
        <v>0</v>
      </c>
      <c r="AJ23" s="89">
        <f t="shared" si="111"/>
        <v>0</v>
      </c>
      <c r="AK23" s="125">
        <v>0</v>
      </c>
      <c r="AL23" s="32">
        <f t="shared" si="330"/>
        <v>0</v>
      </c>
      <c r="AM23" s="125">
        <v>0</v>
      </c>
      <c r="AN23" s="32">
        <f t="shared" si="331"/>
        <v>0</v>
      </c>
      <c r="AO23" s="125">
        <v>0</v>
      </c>
      <c r="AP23" s="32">
        <f t="shared" si="332"/>
        <v>0</v>
      </c>
      <c r="AQ23" s="89">
        <f t="shared" si="112"/>
        <v>0</v>
      </c>
      <c r="AR23" s="89">
        <f t="shared" si="112"/>
        <v>0</v>
      </c>
      <c r="AS23" s="125">
        <v>0</v>
      </c>
      <c r="AT23" s="32">
        <f t="shared" si="333"/>
        <v>0</v>
      </c>
      <c r="AU23" s="125">
        <v>0</v>
      </c>
      <c r="AV23" s="32">
        <f t="shared" si="334"/>
        <v>0</v>
      </c>
      <c r="AW23" s="125">
        <v>0</v>
      </c>
      <c r="AX23" s="32">
        <f t="shared" si="335"/>
        <v>0</v>
      </c>
      <c r="AY23" s="89">
        <f t="shared" si="113"/>
        <v>0</v>
      </c>
      <c r="AZ23" s="89">
        <f t="shared" si="113"/>
        <v>0</v>
      </c>
      <c r="BA23" s="125">
        <v>0</v>
      </c>
      <c r="BB23" s="32">
        <f t="shared" si="336"/>
        <v>0</v>
      </c>
      <c r="BC23" s="125"/>
      <c r="BD23" s="32">
        <f t="shared" si="337"/>
        <v>0</v>
      </c>
      <c r="BE23" s="125"/>
      <c r="BF23" s="32">
        <f t="shared" si="338"/>
        <v>0</v>
      </c>
      <c r="BG23" s="89">
        <f t="shared" si="116"/>
        <v>0</v>
      </c>
      <c r="BH23" s="89">
        <f t="shared" si="116"/>
        <v>0</v>
      </c>
      <c r="BI23" s="125">
        <v>0</v>
      </c>
      <c r="BJ23" s="32">
        <f t="shared" si="339"/>
        <v>0</v>
      </c>
      <c r="BK23" s="125">
        <v>0</v>
      </c>
      <c r="BL23" s="32">
        <f t="shared" si="340"/>
        <v>0</v>
      </c>
      <c r="BM23" s="125">
        <v>0</v>
      </c>
      <c r="BN23" s="32">
        <f t="shared" si="341"/>
        <v>0</v>
      </c>
      <c r="BO23" s="89">
        <f t="shared" si="120"/>
        <v>0</v>
      </c>
      <c r="BP23" s="89">
        <f t="shared" si="120"/>
        <v>0</v>
      </c>
      <c r="BQ23" s="126"/>
      <c r="BR23" s="32">
        <f t="shared" si="342"/>
        <v>0</v>
      </c>
      <c r="BS23" s="126"/>
      <c r="BT23" s="32">
        <f t="shared" si="343"/>
        <v>0</v>
      </c>
      <c r="BU23" s="126"/>
      <c r="BV23" s="32">
        <f t="shared" si="344"/>
        <v>0</v>
      </c>
      <c r="BW23" s="89">
        <f t="shared" si="124"/>
        <v>0</v>
      </c>
      <c r="BX23" s="89">
        <f t="shared" si="124"/>
        <v>0</v>
      </c>
      <c r="BY23" s="125"/>
      <c r="BZ23" s="32">
        <f t="shared" si="345"/>
        <v>0</v>
      </c>
      <c r="CA23" s="125"/>
      <c r="CB23" s="32">
        <f t="shared" si="346"/>
        <v>0</v>
      </c>
      <c r="CC23" s="125"/>
      <c r="CD23" s="32">
        <f t="shared" si="347"/>
        <v>0</v>
      </c>
      <c r="CE23" s="89">
        <f t="shared" si="128"/>
        <v>0</v>
      </c>
      <c r="CF23" s="89">
        <f t="shared" si="128"/>
        <v>0</v>
      </c>
      <c r="CG23" s="125">
        <v>0</v>
      </c>
      <c r="CH23" s="32">
        <f t="shared" si="348"/>
        <v>0</v>
      </c>
      <c r="CI23" s="125">
        <v>0</v>
      </c>
      <c r="CJ23" s="32">
        <f t="shared" si="349"/>
        <v>0</v>
      </c>
      <c r="CK23" s="125">
        <v>0</v>
      </c>
      <c r="CL23" s="32">
        <f t="shared" si="350"/>
        <v>0</v>
      </c>
      <c r="CM23" s="89">
        <f t="shared" si="129"/>
        <v>0</v>
      </c>
      <c r="CN23" s="89">
        <f t="shared" si="129"/>
        <v>0</v>
      </c>
      <c r="CO23" s="125"/>
      <c r="CP23" s="32">
        <f t="shared" si="351"/>
        <v>0</v>
      </c>
      <c r="CQ23" s="125"/>
      <c r="CR23" s="32">
        <f t="shared" si="352"/>
        <v>0</v>
      </c>
      <c r="CS23" s="125"/>
      <c r="CT23" s="32">
        <f t="shared" si="353"/>
        <v>0</v>
      </c>
      <c r="CU23" s="89">
        <f t="shared" si="133"/>
        <v>0</v>
      </c>
      <c r="CV23" s="89">
        <f t="shared" si="133"/>
        <v>0</v>
      </c>
      <c r="CW23" s="125">
        <v>0</v>
      </c>
      <c r="CX23" s="32">
        <f t="shared" ref="CX23" si="409">CW23*$D23</f>
        <v>0</v>
      </c>
      <c r="CY23" s="125"/>
      <c r="CZ23" s="32">
        <f t="shared" si="354"/>
        <v>0</v>
      </c>
      <c r="DA23" s="125"/>
      <c r="DB23" s="32">
        <f t="shared" si="355"/>
        <v>0</v>
      </c>
      <c r="DC23" s="89">
        <f t="shared" si="137"/>
        <v>0</v>
      </c>
      <c r="DD23" s="89">
        <f t="shared" si="137"/>
        <v>0</v>
      </c>
      <c r="DE23" s="127">
        <v>0</v>
      </c>
      <c r="DF23" s="32">
        <f t="shared" si="356"/>
        <v>0</v>
      </c>
      <c r="DG23" s="127">
        <v>0</v>
      </c>
      <c r="DH23" s="32">
        <f t="shared" si="357"/>
        <v>0</v>
      </c>
      <c r="DI23" s="127">
        <v>0</v>
      </c>
      <c r="DJ23" s="32">
        <f t="shared" si="358"/>
        <v>0</v>
      </c>
      <c r="DK23" s="89">
        <f t="shared" si="141"/>
        <v>0</v>
      </c>
      <c r="DL23" s="89">
        <f t="shared" si="141"/>
        <v>0</v>
      </c>
      <c r="DM23" s="127">
        <v>0</v>
      </c>
      <c r="DN23" s="32">
        <f t="shared" si="359"/>
        <v>0</v>
      </c>
      <c r="DO23" s="127">
        <v>0</v>
      </c>
      <c r="DP23" s="32">
        <f t="shared" si="360"/>
        <v>0</v>
      </c>
      <c r="DQ23" s="127">
        <v>0</v>
      </c>
      <c r="DR23" s="32">
        <f t="shared" si="361"/>
        <v>0</v>
      </c>
      <c r="DS23" s="89">
        <f t="shared" si="145"/>
        <v>0</v>
      </c>
      <c r="DT23" s="89">
        <f t="shared" si="145"/>
        <v>0</v>
      </c>
      <c r="DU23" s="125"/>
      <c r="DV23" s="32">
        <f t="shared" si="362"/>
        <v>0</v>
      </c>
      <c r="DW23" s="125"/>
      <c r="DX23" s="32">
        <f t="shared" si="363"/>
        <v>0</v>
      </c>
      <c r="DY23" s="125"/>
      <c r="DZ23" s="32">
        <f t="shared" si="364"/>
        <v>0</v>
      </c>
      <c r="EA23" s="89">
        <f t="shared" si="149"/>
        <v>0</v>
      </c>
      <c r="EB23" s="89">
        <f t="shared" si="149"/>
        <v>0</v>
      </c>
      <c r="EC23" s="126">
        <v>0</v>
      </c>
      <c r="ED23" s="32">
        <f t="shared" si="365"/>
        <v>0</v>
      </c>
      <c r="EE23" s="126">
        <v>0</v>
      </c>
      <c r="EF23" s="32">
        <f t="shared" si="366"/>
        <v>0</v>
      </c>
      <c r="EG23" s="126">
        <v>0</v>
      </c>
      <c r="EH23" s="32">
        <f t="shared" si="367"/>
        <v>0</v>
      </c>
      <c r="EI23" s="89">
        <f t="shared" si="153"/>
        <v>0</v>
      </c>
      <c r="EJ23" s="89">
        <f t="shared" si="153"/>
        <v>0</v>
      </c>
      <c r="EK23" s="125"/>
      <c r="EL23" s="32">
        <f t="shared" si="368"/>
        <v>0</v>
      </c>
      <c r="EM23" s="125"/>
      <c r="EN23" s="32">
        <f t="shared" si="369"/>
        <v>0</v>
      </c>
      <c r="EO23" s="125"/>
      <c r="EP23" s="32">
        <f t="shared" si="370"/>
        <v>0</v>
      </c>
      <c r="EQ23" s="89">
        <f t="shared" si="157"/>
        <v>0</v>
      </c>
      <c r="ER23" s="89">
        <f t="shared" si="157"/>
        <v>0</v>
      </c>
      <c r="ES23" s="125"/>
      <c r="ET23" s="32">
        <f t="shared" si="371"/>
        <v>0</v>
      </c>
      <c r="EU23" s="125"/>
      <c r="EV23" s="32">
        <f t="shared" si="372"/>
        <v>0</v>
      </c>
      <c r="EW23" s="125"/>
      <c r="EX23" s="32">
        <f t="shared" si="373"/>
        <v>0</v>
      </c>
      <c r="EY23" s="89">
        <f t="shared" si="158"/>
        <v>0</v>
      </c>
      <c r="EZ23" s="89">
        <f t="shared" si="158"/>
        <v>0</v>
      </c>
      <c r="FA23" s="127"/>
      <c r="FB23" s="32">
        <f t="shared" si="374"/>
        <v>0</v>
      </c>
      <c r="FC23" s="127"/>
      <c r="FD23" s="32">
        <f t="shared" si="375"/>
        <v>0</v>
      </c>
      <c r="FE23" s="125"/>
      <c r="FF23" s="32">
        <f t="shared" si="376"/>
        <v>0</v>
      </c>
      <c r="FG23" s="89">
        <f t="shared" si="162"/>
        <v>0</v>
      </c>
      <c r="FH23" s="89">
        <f t="shared" si="162"/>
        <v>0</v>
      </c>
      <c r="FI23" s="127">
        <v>0</v>
      </c>
      <c r="FJ23" s="32">
        <f t="shared" si="377"/>
        <v>0</v>
      </c>
      <c r="FK23" s="127">
        <v>0</v>
      </c>
      <c r="FL23" s="32">
        <f t="shared" si="378"/>
        <v>0</v>
      </c>
      <c r="FM23" s="127">
        <v>0</v>
      </c>
      <c r="FN23" s="32">
        <f t="shared" si="379"/>
        <v>0</v>
      </c>
      <c r="FO23" s="89">
        <f t="shared" si="166"/>
        <v>0</v>
      </c>
      <c r="FP23" s="89">
        <f t="shared" si="166"/>
        <v>0</v>
      </c>
      <c r="FQ23" s="132">
        <v>0</v>
      </c>
      <c r="FR23" s="32">
        <f t="shared" si="380"/>
        <v>0</v>
      </c>
      <c r="FS23" s="132"/>
      <c r="FT23" s="32">
        <f t="shared" si="381"/>
        <v>0</v>
      </c>
      <c r="FU23" s="132">
        <v>0</v>
      </c>
      <c r="FV23" s="32">
        <f t="shared" si="382"/>
        <v>0</v>
      </c>
      <c r="FW23" s="89">
        <f t="shared" si="170"/>
        <v>0</v>
      </c>
      <c r="FX23" s="89">
        <f t="shared" si="170"/>
        <v>0</v>
      </c>
      <c r="FY23" s="127">
        <v>0</v>
      </c>
      <c r="FZ23" s="32">
        <f t="shared" si="383"/>
        <v>0</v>
      </c>
      <c r="GA23" s="127">
        <v>0</v>
      </c>
      <c r="GB23" s="32">
        <f t="shared" si="384"/>
        <v>0</v>
      </c>
      <c r="GC23" s="127">
        <v>0</v>
      </c>
      <c r="GD23" s="32">
        <f t="shared" si="385"/>
        <v>0</v>
      </c>
      <c r="GE23" s="89">
        <f t="shared" si="174"/>
        <v>0</v>
      </c>
      <c r="GF23" s="89">
        <f t="shared" si="174"/>
        <v>0</v>
      </c>
      <c r="GG23" s="125">
        <v>0</v>
      </c>
      <c r="GH23" s="32">
        <f t="shared" si="386"/>
        <v>0</v>
      </c>
      <c r="GI23" s="125">
        <v>0</v>
      </c>
      <c r="GJ23" s="32">
        <f t="shared" si="387"/>
        <v>0</v>
      </c>
      <c r="GK23" s="125"/>
      <c r="GL23" s="32">
        <f t="shared" si="388"/>
        <v>0</v>
      </c>
      <c r="GM23" s="89">
        <f t="shared" si="178"/>
        <v>0</v>
      </c>
      <c r="GN23" s="89">
        <f t="shared" si="178"/>
        <v>0</v>
      </c>
      <c r="GO23" s="126">
        <v>0</v>
      </c>
      <c r="GP23" s="32">
        <f t="shared" si="389"/>
        <v>0</v>
      </c>
      <c r="GQ23" s="126">
        <v>0</v>
      </c>
      <c r="GR23" s="32">
        <f t="shared" si="390"/>
        <v>0</v>
      </c>
      <c r="GS23" s="126">
        <v>0</v>
      </c>
      <c r="GT23" s="32">
        <f t="shared" si="391"/>
        <v>0</v>
      </c>
      <c r="GU23" s="89">
        <f t="shared" si="179"/>
        <v>0</v>
      </c>
      <c r="GV23" s="89">
        <f t="shared" si="179"/>
        <v>0</v>
      </c>
      <c r="GW23" s="125"/>
      <c r="GX23" s="32">
        <f t="shared" si="392"/>
        <v>0</v>
      </c>
      <c r="GY23" s="125"/>
      <c r="GZ23" s="32">
        <f t="shared" si="393"/>
        <v>0</v>
      </c>
      <c r="HA23" s="125"/>
      <c r="HB23" s="32">
        <f t="shared" si="394"/>
        <v>0</v>
      </c>
      <c r="HC23" s="89">
        <f t="shared" si="183"/>
        <v>0</v>
      </c>
      <c r="HD23" s="89">
        <f t="shared" si="183"/>
        <v>0</v>
      </c>
      <c r="HE23" s="125"/>
      <c r="HF23" s="32">
        <f t="shared" si="395"/>
        <v>0</v>
      </c>
      <c r="HG23" s="125"/>
      <c r="HH23" s="32">
        <f t="shared" si="396"/>
        <v>0</v>
      </c>
      <c r="HI23" s="125"/>
      <c r="HJ23" s="32">
        <f t="shared" si="397"/>
        <v>0</v>
      </c>
      <c r="HK23" s="89">
        <f t="shared" si="184"/>
        <v>0</v>
      </c>
      <c r="HL23" s="89">
        <f t="shared" si="184"/>
        <v>0</v>
      </c>
      <c r="HM23" s="179">
        <v>0</v>
      </c>
      <c r="HN23" s="32">
        <v>0</v>
      </c>
      <c r="HO23" s="179">
        <v>0</v>
      </c>
      <c r="HP23" s="32">
        <v>0</v>
      </c>
      <c r="HQ23" s="214">
        <f>3944/10000+0.0605</f>
        <v>0.45489999999999997</v>
      </c>
      <c r="HR23" s="215">
        <f>HQ23*D23</f>
        <v>16.148949999999999</v>
      </c>
      <c r="HS23" s="89">
        <f t="shared" si="185"/>
        <v>0.45489999999999997</v>
      </c>
      <c r="HT23" s="89">
        <f t="shared" si="185"/>
        <v>16.148949999999999</v>
      </c>
      <c r="HU23" s="144">
        <v>0</v>
      </c>
      <c r="HV23" s="32">
        <v>0</v>
      </c>
      <c r="HW23" s="144">
        <v>0</v>
      </c>
      <c r="HX23" s="32">
        <f t="shared" si="402"/>
        <v>0</v>
      </c>
      <c r="HY23" s="144">
        <f>0.3965+0.3965</f>
        <v>0.79300000000000004</v>
      </c>
      <c r="HZ23" s="32">
        <f>19.3492</f>
        <v>19.3492</v>
      </c>
      <c r="IA23" s="89">
        <f t="shared" si="202"/>
        <v>0.79300000000000004</v>
      </c>
      <c r="IB23" s="89">
        <f t="shared" si="202"/>
        <v>19.3492</v>
      </c>
      <c r="IC23" s="126">
        <v>0</v>
      </c>
      <c r="ID23" s="32">
        <f t="shared" si="404"/>
        <v>0</v>
      </c>
      <c r="IE23" s="126">
        <v>0</v>
      </c>
      <c r="IF23" s="32">
        <f t="shared" si="405"/>
        <v>0</v>
      </c>
      <c r="IG23" s="126">
        <v>0</v>
      </c>
      <c r="IH23" s="32">
        <f t="shared" si="406"/>
        <v>0</v>
      </c>
      <c r="II23" s="89">
        <f t="shared" si="189"/>
        <v>0</v>
      </c>
      <c r="IJ23" s="89">
        <f t="shared" si="189"/>
        <v>0</v>
      </c>
      <c r="IK23" s="128"/>
      <c r="IL23" s="32">
        <f t="shared" ref="IL23" si="410">IK23*$D23</f>
        <v>0</v>
      </c>
      <c r="IM23" s="128"/>
      <c r="IN23" s="32">
        <f t="shared" ref="IN23" si="411">IM23*$D23</f>
        <v>0</v>
      </c>
      <c r="IO23" s="128"/>
      <c r="IP23" s="32">
        <f t="shared" si="407"/>
        <v>0</v>
      </c>
      <c r="IQ23" s="89">
        <f t="shared" si="193"/>
        <v>0</v>
      </c>
      <c r="IR23" s="89">
        <f t="shared" si="193"/>
        <v>0</v>
      </c>
      <c r="IS23" s="177">
        <f t="shared" si="408"/>
        <v>0</v>
      </c>
      <c r="IT23" s="177">
        <f t="shared" si="408"/>
        <v>0</v>
      </c>
      <c r="IU23" s="177">
        <f t="shared" si="408"/>
        <v>0</v>
      </c>
      <c r="IV23" s="177">
        <f t="shared" si="408"/>
        <v>0</v>
      </c>
      <c r="IW23" s="177">
        <f t="shared" si="408"/>
        <v>1.2479</v>
      </c>
      <c r="IX23" s="177">
        <f t="shared" si="408"/>
        <v>35.498149999999995</v>
      </c>
      <c r="IY23" s="177">
        <f t="shared" si="408"/>
        <v>1.2479</v>
      </c>
      <c r="IZ23" s="177">
        <f t="shared" si="408"/>
        <v>35.498149999999995</v>
      </c>
    </row>
    <row r="24" spans="1:260" s="181" customFormat="1" ht="21.6" customHeight="1" x14ac:dyDescent="0.3">
      <c r="A24" s="178">
        <v>3</v>
      </c>
      <c r="B24" s="18" t="s">
        <v>155</v>
      </c>
      <c r="C24" s="175" t="s">
        <v>25</v>
      </c>
      <c r="D24" s="176">
        <v>7</v>
      </c>
      <c r="E24" s="126"/>
      <c r="F24" s="32"/>
      <c r="G24" s="126"/>
      <c r="H24" s="32"/>
      <c r="I24" s="126"/>
      <c r="J24" s="32"/>
      <c r="K24" s="89"/>
      <c r="L24" s="89"/>
      <c r="M24" s="126"/>
      <c r="N24" s="32"/>
      <c r="O24" s="126"/>
      <c r="P24" s="32"/>
      <c r="Q24" s="126"/>
      <c r="R24" s="32"/>
      <c r="S24" s="89"/>
      <c r="T24" s="89"/>
      <c r="U24" s="126"/>
      <c r="V24" s="32"/>
      <c r="W24" s="126"/>
      <c r="X24" s="32"/>
      <c r="Y24" s="126"/>
      <c r="Z24" s="32"/>
      <c r="AA24" s="89"/>
      <c r="AB24" s="89"/>
      <c r="AC24" s="126"/>
      <c r="AD24" s="32"/>
      <c r="AE24" s="126"/>
      <c r="AF24" s="32"/>
      <c r="AG24" s="126"/>
      <c r="AH24" s="32"/>
      <c r="AI24" s="89"/>
      <c r="AJ24" s="89"/>
      <c r="AK24" s="125"/>
      <c r="AL24" s="32"/>
      <c r="AM24" s="125"/>
      <c r="AN24" s="32"/>
      <c r="AO24" s="125"/>
      <c r="AP24" s="32"/>
      <c r="AQ24" s="89"/>
      <c r="AR24" s="89"/>
      <c r="AS24" s="125"/>
      <c r="AT24" s="32"/>
      <c r="AU24" s="125"/>
      <c r="AV24" s="32"/>
      <c r="AW24" s="125"/>
      <c r="AX24" s="32"/>
      <c r="AY24" s="89"/>
      <c r="AZ24" s="89"/>
      <c r="BA24" s="125"/>
      <c r="BB24" s="32"/>
      <c r="BC24" s="125"/>
      <c r="BD24" s="32"/>
      <c r="BE24" s="125"/>
      <c r="BF24" s="32"/>
      <c r="BG24" s="89"/>
      <c r="BH24" s="89"/>
      <c r="BI24" s="125"/>
      <c r="BJ24" s="32"/>
      <c r="BK24" s="125"/>
      <c r="BL24" s="32"/>
      <c r="BM24" s="125"/>
      <c r="BN24" s="32"/>
      <c r="BO24" s="89"/>
      <c r="BP24" s="89"/>
      <c r="BQ24" s="126"/>
      <c r="BR24" s="32"/>
      <c r="BS24" s="126"/>
      <c r="BT24" s="32"/>
      <c r="BU24" s="126"/>
      <c r="BV24" s="32"/>
      <c r="BW24" s="89"/>
      <c r="BX24" s="89"/>
      <c r="BY24" s="125"/>
      <c r="BZ24" s="32"/>
      <c r="CA24" s="125"/>
      <c r="CB24" s="32"/>
      <c r="CC24" s="125"/>
      <c r="CD24" s="32"/>
      <c r="CE24" s="89"/>
      <c r="CF24" s="89"/>
      <c r="CG24" s="125"/>
      <c r="CH24" s="32"/>
      <c r="CI24" s="125"/>
      <c r="CJ24" s="32"/>
      <c r="CK24" s="125"/>
      <c r="CL24" s="32"/>
      <c r="CM24" s="89"/>
      <c r="CN24" s="89"/>
      <c r="CO24" s="125"/>
      <c r="CP24" s="32"/>
      <c r="CQ24" s="125"/>
      <c r="CR24" s="32"/>
      <c r="CS24" s="125"/>
      <c r="CT24" s="32"/>
      <c r="CU24" s="89"/>
      <c r="CV24" s="89"/>
      <c r="CW24" s="125"/>
      <c r="CX24" s="32"/>
      <c r="CY24" s="125"/>
      <c r="CZ24" s="32"/>
      <c r="DA24" s="125"/>
      <c r="DB24" s="32"/>
      <c r="DC24" s="89"/>
      <c r="DD24" s="89"/>
      <c r="DE24" s="127"/>
      <c r="DF24" s="32"/>
      <c r="DG24" s="127"/>
      <c r="DH24" s="32"/>
      <c r="DI24" s="127"/>
      <c r="DJ24" s="32"/>
      <c r="DK24" s="89"/>
      <c r="DL24" s="89"/>
      <c r="DM24" s="127"/>
      <c r="DN24" s="32"/>
      <c r="DO24" s="127"/>
      <c r="DP24" s="32"/>
      <c r="DQ24" s="127"/>
      <c r="DR24" s="32"/>
      <c r="DS24" s="89"/>
      <c r="DT24" s="89"/>
      <c r="DU24" s="125"/>
      <c r="DV24" s="32"/>
      <c r="DW24" s="125"/>
      <c r="DX24" s="32"/>
      <c r="DY24" s="125"/>
      <c r="DZ24" s="32"/>
      <c r="EA24" s="89"/>
      <c r="EB24" s="89"/>
      <c r="EC24" s="126"/>
      <c r="ED24" s="32"/>
      <c r="EE24" s="126"/>
      <c r="EF24" s="32"/>
      <c r="EG24" s="126"/>
      <c r="EH24" s="32"/>
      <c r="EI24" s="89"/>
      <c r="EJ24" s="89"/>
      <c r="EK24" s="125"/>
      <c r="EL24" s="32"/>
      <c r="EM24" s="125"/>
      <c r="EN24" s="32"/>
      <c r="EO24" s="125"/>
      <c r="EP24" s="32"/>
      <c r="EQ24" s="89"/>
      <c r="ER24" s="89"/>
      <c r="ES24" s="125"/>
      <c r="ET24" s="32"/>
      <c r="EU24" s="125"/>
      <c r="EV24" s="32"/>
      <c r="EW24" s="125"/>
      <c r="EX24" s="32"/>
      <c r="EY24" s="89"/>
      <c r="EZ24" s="89"/>
      <c r="FA24" s="127"/>
      <c r="FB24" s="32"/>
      <c r="FC24" s="127"/>
      <c r="FD24" s="32"/>
      <c r="FE24" s="125"/>
      <c r="FF24" s="32"/>
      <c r="FG24" s="89"/>
      <c r="FH24" s="89"/>
      <c r="FI24" s="127"/>
      <c r="FJ24" s="32"/>
      <c r="FK24" s="127"/>
      <c r="FL24" s="32"/>
      <c r="FM24" s="127"/>
      <c r="FN24" s="32"/>
      <c r="FO24" s="89"/>
      <c r="FP24" s="89"/>
      <c r="FQ24" s="132"/>
      <c r="FR24" s="32"/>
      <c r="FS24" s="132"/>
      <c r="FT24" s="32"/>
      <c r="FU24" s="132"/>
      <c r="FV24" s="32"/>
      <c r="FW24" s="89"/>
      <c r="FX24" s="89"/>
      <c r="FY24" s="127"/>
      <c r="FZ24" s="32"/>
      <c r="GA24" s="127"/>
      <c r="GB24" s="32"/>
      <c r="GC24" s="127"/>
      <c r="GD24" s="32"/>
      <c r="GE24" s="89"/>
      <c r="GF24" s="89"/>
      <c r="GG24" s="125"/>
      <c r="GH24" s="32"/>
      <c r="GI24" s="125"/>
      <c r="GJ24" s="32"/>
      <c r="GK24" s="125"/>
      <c r="GL24" s="32"/>
      <c r="GM24" s="89"/>
      <c r="GN24" s="89"/>
      <c r="GO24" s="126"/>
      <c r="GP24" s="32"/>
      <c r="GQ24" s="126"/>
      <c r="GR24" s="32"/>
      <c r="GS24" s="126"/>
      <c r="GT24" s="32"/>
      <c r="GU24" s="89"/>
      <c r="GV24" s="89"/>
      <c r="GW24" s="125"/>
      <c r="GX24" s="32"/>
      <c r="GY24" s="125"/>
      <c r="GZ24" s="32"/>
      <c r="HA24" s="125"/>
      <c r="HB24" s="32"/>
      <c r="HC24" s="89"/>
      <c r="HD24" s="89"/>
      <c r="HE24" s="125"/>
      <c r="HF24" s="32"/>
      <c r="HG24" s="125"/>
      <c r="HH24" s="32"/>
      <c r="HI24" s="125"/>
      <c r="HJ24" s="32"/>
      <c r="HK24" s="89"/>
      <c r="HL24" s="89"/>
      <c r="HM24" s="180">
        <f>0.3944+0.4</f>
        <v>0.7944</v>
      </c>
      <c r="HN24" s="32">
        <f>2.7608+2.81</f>
        <v>5.5708000000000002</v>
      </c>
      <c r="HO24" s="179">
        <v>0</v>
      </c>
      <c r="HP24" s="32">
        <v>0</v>
      </c>
      <c r="HQ24" s="180">
        <f>9706/10000</f>
        <v>0.97060000000000002</v>
      </c>
      <c r="HR24" s="32">
        <f>6.7942</f>
        <v>6.7942</v>
      </c>
      <c r="HS24" s="89">
        <f t="shared" si="185"/>
        <v>1.7650000000000001</v>
      </c>
      <c r="HT24" s="89">
        <f t="shared" si="185"/>
        <v>12.365</v>
      </c>
      <c r="HU24" s="144">
        <v>0.48399999999999999</v>
      </c>
      <c r="HV24" s="32">
        <f t="shared" ref="HV24" si="412">HU24*$D24</f>
        <v>3.3879999999999999</v>
      </c>
      <c r="HW24" s="144"/>
      <c r="HX24" s="32">
        <f t="shared" si="402"/>
        <v>0</v>
      </c>
      <c r="HY24" s="144"/>
      <c r="HZ24" s="32">
        <f t="shared" ref="HZ24" si="413">HY24*$D24</f>
        <v>0</v>
      </c>
      <c r="IA24" s="89">
        <f t="shared" si="202"/>
        <v>0.48399999999999999</v>
      </c>
      <c r="IB24" s="89">
        <f t="shared" si="202"/>
        <v>3.3879999999999999</v>
      </c>
      <c r="IC24" s="126"/>
      <c r="ID24" s="32"/>
      <c r="IE24" s="126"/>
      <c r="IF24" s="32"/>
      <c r="IG24" s="126"/>
      <c r="IH24" s="32"/>
      <c r="II24" s="89"/>
      <c r="IJ24" s="89"/>
      <c r="IK24" s="128"/>
      <c r="IL24" s="32"/>
      <c r="IM24" s="128"/>
      <c r="IN24" s="32"/>
      <c r="IO24" s="128"/>
      <c r="IP24" s="32"/>
      <c r="IQ24" s="89"/>
      <c r="IR24" s="89"/>
      <c r="IS24" s="177">
        <f t="shared" si="408"/>
        <v>1.2784</v>
      </c>
      <c r="IT24" s="177">
        <f t="shared" si="408"/>
        <v>8.9588000000000001</v>
      </c>
      <c r="IU24" s="177">
        <f t="shared" si="408"/>
        <v>0</v>
      </c>
      <c r="IV24" s="177">
        <f t="shared" si="408"/>
        <v>0</v>
      </c>
      <c r="IW24" s="177">
        <f t="shared" si="408"/>
        <v>0.97060000000000002</v>
      </c>
      <c r="IX24" s="177">
        <f t="shared" si="408"/>
        <v>6.7942</v>
      </c>
      <c r="IY24" s="177">
        <f t="shared" si="408"/>
        <v>2.2490000000000001</v>
      </c>
      <c r="IZ24" s="177">
        <f t="shared" si="408"/>
        <v>15.753</v>
      </c>
    </row>
    <row r="25" spans="1:260" ht="21.6" customHeight="1" x14ac:dyDescent="0.3">
      <c r="A25" s="16">
        <v>4</v>
      </c>
      <c r="B25" s="11" t="s">
        <v>84</v>
      </c>
      <c r="C25" s="27" t="s">
        <v>25</v>
      </c>
      <c r="D25" s="15">
        <v>0.16</v>
      </c>
      <c r="E25" s="93"/>
      <c r="F25" s="32">
        <f t="shared" si="103"/>
        <v>0</v>
      </c>
      <c r="G25" s="93"/>
      <c r="H25" s="32">
        <f t="shared" si="103"/>
        <v>0</v>
      </c>
      <c r="I25" s="93"/>
      <c r="J25" s="32">
        <f t="shared" si="320"/>
        <v>0</v>
      </c>
      <c r="K25" s="90">
        <f t="shared" si="105"/>
        <v>0</v>
      </c>
      <c r="L25" s="90">
        <f t="shared" si="105"/>
        <v>0</v>
      </c>
      <c r="M25" s="93"/>
      <c r="N25" s="32">
        <f t="shared" si="321"/>
        <v>0</v>
      </c>
      <c r="O25" s="93"/>
      <c r="P25" s="32">
        <f t="shared" si="322"/>
        <v>0</v>
      </c>
      <c r="Q25" s="93"/>
      <c r="R25" s="32">
        <f t="shared" si="323"/>
        <v>0</v>
      </c>
      <c r="S25" s="90">
        <f t="shared" si="109"/>
        <v>0</v>
      </c>
      <c r="T25" s="90">
        <f t="shared" si="109"/>
        <v>0</v>
      </c>
      <c r="U25" s="93"/>
      <c r="V25" s="32">
        <f t="shared" si="324"/>
        <v>0</v>
      </c>
      <c r="W25" s="93"/>
      <c r="X25" s="32">
        <f t="shared" si="325"/>
        <v>0</v>
      </c>
      <c r="Y25" s="93"/>
      <c r="Z25" s="32">
        <f t="shared" si="326"/>
        <v>0</v>
      </c>
      <c r="AA25" s="90">
        <f t="shared" si="110"/>
        <v>0</v>
      </c>
      <c r="AB25" s="90">
        <f t="shared" si="110"/>
        <v>0</v>
      </c>
      <c r="AC25" s="93"/>
      <c r="AD25" s="32">
        <f t="shared" si="327"/>
        <v>0</v>
      </c>
      <c r="AE25" s="93"/>
      <c r="AF25" s="32">
        <f t="shared" si="328"/>
        <v>0</v>
      </c>
      <c r="AG25" s="93"/>
      <c r="AH25" s="32">
        <f t="shared" si="329"/>
        <v>0</v>
      </c>
      <c r="AI25" s="90">
        <f t="shared" si="111"/>
        <v>0</v>
      </c>
      <c r="AJ25" s="90">
        <f t="shared" si="111"/>
        <v>0</v>
      </c>
      <c r="AK25" s="93"/>
      <c r="AL25" s="32">
        <f t="shared" si="330"/>
        <v>0</v>
      </c>
      <c r="AM25" s="93"/>
      <c r="AN25" s="32">
        <f t="shared" si="331"/>
        <v>0</v>
      </c>
      <c r="AO25" s="93"/>
      <c r="AP25" s="32">
        <f t="shared" si="332"/>
        <v>0</v>
      </c>
      <c r="AQ25" s="90">
        <f t="shared" si="112"/>
        <v>0</v>
      </c>
      <c r="AR25" s="90">
        <f t="shared" si="112"/>
        <v>0</v>
      </c>
      <c r="AS25" s="93"/>
      <c r="AT25" s="32">
        <f t="shared" si="333"/>
        <v>0</v>
      </c>
      <c r="AU25" s="93"/>
      <c r="AV25" s="32">
        <f t="shared" si="334"/>
        <v>0</v>
      </c>
      <c r="AW25" s="93"/>
      <c r="AX25" s="32">
        <f t="shared" si="335"/>
        <v>0</v>
      </c>
      <c r="AY25" s="90">
        <f t="shared" si="113"/>
        <v>0</v>
      </c>
      <c r="AZ25" s="90">
        <f t="shared" si="113"/>
        <v>0</v>
      </c>
      <c r="BA25" s="93"/>
      <c r="BB25" s="32"/>
      <c r="BC25" s="93"/>
      <c r="BD25" s="32"/>
      <c r="BE25" s="93"/>
      <c r="BF25" s="32"/>
      <c r="BG25" s="90">
        <f t="shared" si="116"/>
        <v>0</v>
      </c>
      <c r="BH25" s="90">
        <f t="shared" si="116"/>
        <v>0</v>
      </c>
      <c r="BI25" s="93"/>
      <c r="BJ25" s="32">
        <f t="shared" si="339"/>
        <v>0</v>
      </c>
      <c r="BK25" s="93"/>
      <c r="BL25" s="32">
        <f t="shared" si="340"/>
        <v>0</v>
      </c>
      <c r="BM25" s="93"/>
      <c r="BN25" s="32">
        <f t="shared" si="341"/>
        <v>0</v>
      </c>
      <c r="BO25" s="90">
        <f t="shared" si="120"/>
        <v>0</v>
      </c>
      <c r="BP25" s="90">
        <f t="shared" si="120"/>
        <v>0</v>
      </c>
      <c r="BQ25" s="92"/>
      <c r="BR25" s="32">
        <f t="shared" si="342"/>
        <v>0</v>
      </c>
      <c r="BS25" s="92"/>
      <c r="BT25" s="32">
        <f t="shared" si="343"/>
        <v>0</v>
      </c>
      <c r="BU25" s="92"/>
      <c r="BV25" s="32">
        <f t="shared" si="344"/>
        <v>0</v>
      </c>
      <c r="BW25" s="90">
        <f t="shared" si="124"/>
        <v>0</v>
      </c>
      <c r="BX25" s="90">
        <f t="shared" si="124"/>
        <v>0</v>
      </c>
      <c r="BY25" s="93"/>
      <c r="BZ25" s="32">
        <f t="shared" si="345"/>
        <v>0</v>
      </c>
      <c r="CA25" s="93"/>
      <c r="CB25" s="32">
        <f t="shared" si="346"/>
        <v>0</v>
      </c>
      <c r="CC25" s="93"/>
      <c r="CD25" s="32">
        <f t="shared" si="347"/>
        <v>0</v>
      </c>
      <c r="CE25" s="90">
        <f t="shared" si="128"/>
        <v>0</v>
      </c>
      <c r="CF25" s="90">
        <f t="shared" si="128"/>
        <v>0</v>
      </c>
      <c r="CG25" s="93"/>
      <c r="CH25" s="32">
        <f t="shared" si="348"/>
        <v>0</v>
      </c>
      <c r="CI25" s="93"/>
      <c r="CJ25" s="32">
        <f t="shared" si="349"/>
        <v>0</v>
      </c>
      <c r="CK25" s="93"/>
      <c r="CL25" s="32">
        <f t="shared" si="350"/>
        <v>0</v>
      </c>
      <c r="CM25" s="90">
        <f t="shared" si="129"/>
        <v>0</v>
      </c>
      <c r="CN25" s="90">
        <f t="shared" si="129"/>
        <v>0</v>
      </c>
      <c r="CO25" s="93"/>
      <c r="CP25" s="32">
        <f t="shared" si="351"/>
        <v>0</v>
      </c>
      <c r="CQ25" s="93"/>
      <c r="CR25" s="32">
        <f t="shared" si="352"/>
        <v>0</v>
      </c>
      <c r="CS25" s="93"/>
      <c r="CT25" s="32">
        <f t="shared" si="353"/>
        <v>0</v>
      </c>
      <c r="CU25" s="90">
        <f t="shared" si="133"/>
        <v>0</v>
      </c>
      <c r="CV25" s="90">
        <f t="shared" si="133"/>
        <v>0</v>
      </c>
      <c r="CW25" s="93"/>
      <c r="CX25" s="32">
        <f t="shared" ref="CX25" si="414">CW25*$D25</f>
        <v>0</v>
      </c>
      <c r="CY25" s="93"/>
      <c r="CZ25" s="32">
        <f t="shared" si="354"/>
        <v>0</v>
      </c>
      <c r="DA25" s="93"/>
      <c r="DB25" s="32">
        <f t="shared" si="355"/>
        <v>0</v>
      </c>
      <c r="DC25" s="90">
        <f t="shared" si="137"/>
        <v>0</v>
      </c>
      <c r="DD25" s="90">
        <f t="shared" si="137"/>
        <v>0</v>
      </c>
      <c r="DE25" s="94"/>
      <c r="DF25" s="32">
        <f t="shared" si="356"/>
        <v>0</v>
      </c>
      <c r="DG25" s="94"/>
      <c r="DH25" s="32">
        <f t="shared" si="357"/>
        <v>0</v>
      </c>
      <c r="DI25" s="94"/>
      <c r="DJ25" s="32">
        <f t="shared" si="358"/>
        <v>0</v>
      </c>
      <c r="DK25" s="90">
        <f t="shared" si="141"/>
        <v>0</v>
      </c>
      <c r="DL25" s="90">
        <f t="shared" si="141"/>
        <v>0</v>
      </c>
      <c r="DM25" s="94"/>
      <c r="DN25" s="32">
        <f t="shared" si="359"/>
        <v>0</v>
      </c>
      <c r="DO25" s="94"/>
      <c r="DP25" s="32">
        <f t="shared" si="360"/>
        <v>0</v>
      </c>
      <c r="DQ25" s="94"/>
      <c r="DR25" s="32">
        <f t="shared" si="361"/>
        <v>0</v>
      </c>
      <c r="DS25" s="90">
        <f t="shared" si="145"/>
        <v>0</v>
      </c>
      <c r="DT25" s="90">
        <f t="shared" si="145"/>
        <v>0</v>
      </c>
      <c r="DU25" s="93"/>
      <c r="DV25" s="32">
        <f t="shared" si="362"/>
        <v>0</v>
      </c>
      <c r="DW25" s="93"/>
      <c r="DX25" s="32">
        <f t="shared" si="363"/>
        <v>0</v>
      </c>
      <c r="DY25" s="93"/>
      <c r="DZ25" s="32">
        <f t="shared" si="364"/>
        <v>0</v>
      </c>
      <c r="EA25" s="90">
        <f t="shared" si="149"/>
        <v>0</v>
      </c>
      <c r="EB25" s="90">
        <f t="shared" si="149"/>
        <v>0</v>
      </c>
      <c r="EC25" s="92"/>
      <c r="ED25" s="32">
        <f t="shared" si="365"/>
        <v>0</v>
      </c>
      <c r="EE25" s="92"/>
      <c r="EF25" s="32">
        <f t="shared" si="366"/>
        <v>0</v>
      </c>
      <c r="EG25" s="92"/>
      <c r="EH25" s="32">
        <f t="shared" si="367"/>
        <v>0</v>
      </c>
      <c r="EI25" s="90">
        <f t="shared" si="153"/>
        <v>0</v>
      </c>
      <c r="EJ25" s="90">
        <f t="shared" si="153"/>
        <v>0</v>
      </c>
      <c r="EK25" s="93"/>
      <c r="EL25" s="32">
        <f t="shared" si="368"/>
        <v>0</v>
      </c>
      <c r="EM25" s="93"/>
      <c r="EN25" s="32">
        <f t="shared" si="369"/>
        <v>0</v>
      </c>
      <c r="EO25" s="93"/>
      <c r="EP25" s="32">
        <f t="shared" si="370"/>
        <v>0</v>
      </c>
      <c r="EQ25" s="90">
        <f t="shared" si="157"/>
        <v>0</v>
      </c>
      <c r="ER25" s="90">
        <f t="shared" si="157"/>
        <v>0</v>
      </c>
      <c r="ES25" s="93"/>
      <c r="ET25" s="32"/>
      <c r="EU25" s="93"/>
      <c r="EV25" s="32"/>
      <c r="EW25" s="93"/>
      <c r="EX25" s="32"/>
      <c r="EY25" s="90">
        <f t="shared" si="158"/>
        <v>0</v>
      </c>
      <c r="EZ25" s="90">
        <f t="shared" si="158"/>
        <v>0</v>
      </c>
      <c r="FA25" s="97"/>
      <c r="FB25" s="32">
        <f t="shared" si="374"/>
        <v>0</v>
      </c>
      <c r="FC25" s="97"/>
      <c r="FD25" s="32">
        <f t="shared" si="375"/>
        <v>0</v>
      </c>
      <c r="FE25" s="97"/>
      <c r="FF25" s="32">
        <f t="shared" si="376"/>
        <v>0</v>
      </c>
      <c r="FG25" s="90">
        <f t="shared" si="162"/>
        <v>0</v>
      </c>
      <c r="FH25" s="90">
        <f t="shared" si="162"/>
        <v>0</v>
      </c>
      <c r="FI25" s="94"/>
      <c r="FJ25" s="32"/>
      <c r="FK25" s="94"/>
      <c r="FL25" s="32"/>
      <c r="FM25" s="94"/>
      <c r="FN25" s="32"/>
      <c r="FO25" s="90">
        <f t="shared" si="166"/>
        <v>0</v>
      </c>
      <c r="FP25" s="90">
        <f t="shared" si="166"/>
        <v>0</v>
      </c>
      <c r="FQ25" s="132"/>
      <c r="FR25" s="32">
        <f t="shared" si="380"/>
        <v>0</v>
      </c>
      <c r="FS25" s="132"/>
      <c r="FT25" s="32">
        <f t="shared" si="381"/>
        <v>0</v>
      </c>
      <c r="FU25" s="132"/>
      <c r="FV25" s="32">
        <f t="shared" si="382"/>
        <v>0</v>
      </c>
      <c r="FW25" s="90">
        <f t="shared" si="170"/>
        <v>0</v>
      </c>
      <c r="FX25" s="90">
        <f t="shared" si="170"/>
        <v>0</v>
      </c>
      <c r="FY25" s="94"/>
      <c r="FZ25" s="32">
        <f t="shared" si="383"/>
        <v>0</v>
      </c>
      <c r="GA25" s="94"/>
      <c r="GB25" s="32">
        <f t="shared" si="384"/>
        <v>0</v>
      </c>
      <c r="GC25" s="94"/>
      <c r="GD25" s="32">
        <f t="shared" si="385"/>
        <v>0</v>
      </c>
      <c r="GE25" s="90">
        <f t="shared" si="174"/>
        <v>0</v>
      </c>
      <c r="GF25" s="90">
        <f t="shared" si="174"/>
        <v>0</v>
      </c>
      <c r="GG25" s="93"/>
      <c r="GH25" s="32">
        <f t="shared" si="386"/>
        <v>0</v>
      </c>
      <c r="GI25" s="93"/>
      <c r="GJ25" s="32">
        <f t="shared" si="387"/>
        <v>0</v>
      </c>
      <c r="GK25" s="93"/>
      <c r="GL25" s="32">
        <f t="shared" si="388"/>
        <v>0</v>
      </c>
      <c r="GM25" s="90">
        <f t="shared" si="178"/>
        <v>0</v>
      </c>
      <c r="GN25" s="90">
        <f t="shared" si="178"/>
        <v>0</v>
      </c>
      <c r="GO25" s="92"/>
      <c r="GP25" s="32">
        <f t="shared" si="389"/>
        <v>0</v>
      </c>
      <c r="GQ25" s="92"/>
      <c r="GR25" s="32">
        <f t="shared" si="390"/>
        <v>0</v>
      </c>
      <c r="GS25" s="92"/>
      <c r="GT25" s="32">
        <f t="shared" si="391"/>
        <v>0</v>
      </c>
      <c r="GU25" s="90">
        <f t="shared" si="179"/>
        <v>0</v>
      </c>
      <c r="GV25" s="90">
        <f t="shared" si="179"/>
        <v>0</v>
      </c>
      <c r="GW25" s="93"/>
      <c r="GX25" s="32">
        <f t="shared" si="392"/>
        <v>0</v>
      </c>
      <c r="GY25" s="93"/>
      <c r="GZ25" s="32">
        <f t="shared" si="393"/>
        <v>0</v>
      </c>
      <c r="HA25" s="93"/>
      <c r="HB25" s="32">
        <f t="shared" si="394"/>
        <v>0</v>
      </c>
      <c r="HC25" s="90">
        <f t="shared" si="183"/>
        <v>0</v>
      </c>
      <c r="HD25" s="90">
        <f t="shared" si="183"/>
        <v>0</v>
      </c>
      <c r="HE25" s="93"/>
      <c r="HF25" s="32">
        <f t="shared" si="395"/>
        <v>0</v>
      </c>
      <c r="HG25" s="93">
        <v>0</v>
      </c>
      <c r="HH25" s="32">
        <f t="shared" si="396"/>
        <v>0</v>
      </c>
      <c r="HI25" s="93"/>
      <c r="HJ25" s="32">
        <f t="shared" si="397"/>
        <v>0</v>
      </c>
      <c r="HK25" s="90">
        <f t="shared" si="184"/>
        <v>0</v>
      </c>
      <c r="HL25" s="90">
        <f t="shared" si="184"/>
        <v>0</v>
      </c>
      <c r="HM25" s="93"/>
      <c r="HN25" s="32"/>
      <c r="HO25" s="93"/>
      <c r="HP25" s="32"/>
      <c r="HQ25" s="93"/>
      <c r="HR25" s="32"/>
      <c r="HS25" s="90"/>
      <c r="HT25" s="90"/>
      <c r="HU25" s="134"/>
      <c r="HV25" s="32">
        <f t="shared" si="401"/>
        <v>0</v>
      </c>
      <c r="HW25" s="134"/>
      <c r="HX25" s="32">
        <f t="shared" si="402"/>
        <v>0</v>
      </c>
      <c r="HY25" s="134"/>
      <c r="HZ25" s="32">
        <f t="shared" si="403"/>
        <v>0</v>
      </c>
      <c r="IA25" s="90">
        <f t="shared" si="202"/>
        <v>0</v>
      </c>
      <c r="IB25" s="90">
        <f t="shared" si="202"/>
        <v>0</v>
      </c>
      <c r="IC25" s="93"/>
      <c r="ID25" s="32">
        <f t="shared" si="404"/>
        <v>0</v>
      </c>
      <c r="IE25" s="93"/>
      <c r="IF25" s="32">
        <f t="shared" si="405"/>
        <v>0</v>
      </c>
      <c r="IG25" s="93"/>
      <c r="IH25" s="32">
        <f t="shared" si="406"/>
        <v>0</v>
      </c>
      <c r="II25" s="90">
        <f t="shared" si="189"/>
        <v>0</v>
      </c>
      <c r="IJ25" s="90">
        <f t="shared" si="189"/>
        <v>0</v>
      </c>
      <c r="IK25" s="91"/>
      <c r="IL25" s="32">
        <f t="shared" ref="IL25" si="415">IK25*$D25</f>
        <v>0</v>
      </c>
      <c r="IM25" s="91"/>
      <c r="IN25" s="32">
        <f t="shared" ref="IN25" si="416">IM25*$D25</f>
        <v>0</v>
      </c>
      <c r="IO25" s="91"/>
      <c r="IP25" s="32">
        <f t="shared" si="407"/>
        <v>0</v>
      </c>
      <c r="IQ25" s="90">
        <f t="shared" si="193"/>
        <v>0</v>
      </c>
      <c r="IR25" s="90">
        <f t="shared" si="193"/>
        <v>0</v>
      </c>
      <c r="IS25" s="121">
        <f t="shared" si="408"/>
        <v>0</v>
      </c>
      <c r="IT25" s="121">
        <f t="shared" si="408"/>
        <v>0</v>
      </c>
      <c r="IU25" s="121">
        <f t="shared" si="408"/>
        <v>0</v>
      </c>
      <c r="IV25" s="121">
        <f t="shared" si="408"/>
        <v>0</v>
      </c>
      <c r="IW25" s="121">
        <f t="shared" si="408"/>
        <v>0</v>
      </c>
      <c r="IX25" s="121">
        <f t="shared" si="408"/>
        <v>0</v>
      </c>
      <c r="IY25" s="121">
        <f t="shared" si="408"/>
        <v>0</v>
      </c>
      <c r="IZ25" s="121">
        <f t="shared" si="408"/>
        <v>0</v>
      </c>
    </row>
    <row r="26" spans="1:260" s="137" customFormat="1" ht="25.8" customHeight="1" x14ac:dyDescent="0.3">
      <c r="A26" s="111"/>
      <c r="B26" s="112" t="s">
        <v>100</v>
      </c>
      <c r="C26" s="111"/>
      <c r="D26" s="113"/>
      <c r="E26" s="114">
        <f t="shared" ref="E26:BP26" si="417">SUM(E22:E25)</f>
        <v>0</v>
      </c>
      <c r="F26" s="114">
        <f t="shared" si="417"/>
        <v>0</v>
      </c>
      <c r="G26" s="114">
        <f t="shared" si="417"/>
        <v>0</v>
      </c>
      <c r="H26" s="114">
        <f t="shared" si="417"/>
        <v>0</v>
      </c>
      <c r="I26" s="114">
        <f t="shared" si="417"/>
        <v>0</v>
      </c>
      <c r="J26" s="114">
        <f t="shared" si="417"/>
        <v>0</v>
      </c>
      <c r="K26" s="114">
        <f t="shared" si="417"/>
        <v>0</v>
      </c>
      <c r="L26" s="114">
        <f t="shared" si="417"/>
        <v>0</v>
      </c>
      <c r="M26" s="114">
        <f t="shared" si="417"/>
        <v>0</v>
      </c>
      <c r="N26" s="114">
        <f t="shared" si="417"/>
        <v>0</v>
      </c>
      <c r="O26" s="114">
        <f t="shared" si="417"/>
        <v>0</v>
      </c>
      <c r="P26" s="114">
        <f t="shared" si="417"/>
        <v>0</v>
      </c>
      <c r="Q26" s="114">
        <f t="shared" si="417"/>
        <v>0</v>
      </c>
      <c r="R26" s="114">
        <f t="shared" si="417"/>
        <v>0</v>
      </c>
      <c r="S26" s="114">
        <f t="shared" si="417"/>
        <v>0</v>
      </c>
      <c r="T26" s="114">
        <f t="shared" si="417"/>
        <v>0</v>
      </c>
      <c r="U26" s="114">
        <f t="shared" si="417"/>
        <v>0</v>
      </c>
      <c r="V26" s="114">
        <f t="shared" si="417"/>
        <v>0</v>
      </c>
      <c r="W26" s="114">
        <f t="shared" si="417"/>
        <v>0</v>
      </c>
      <c r="X26" s="114">
        <f t="shared" si="417"/>
        <v>0</v>
      </c>
      <c r="Y26" s="114">
        <f t="shared" si="417"/>
        <v>0</v>
      </c>
      <c r="Z26" s="114">
        <f t="shared" si="417"/>
        <v>0</v>
      </c>
      <c r="AA26" s="114">
        <f t="shared" si="417"/>
        <v>0</v>
      </c>
      <c r="AB26" s="114">
        <f t="shared" si="417"/>
        <v>0</v>
      </c>
      <c r="AC26" s="114">
        <f t="shared" si="417"/>
        <v>0</v>
      </c>
      <c r="AD26" s="114">
        <f t="shared" si="417"/>
        <v>0</v>
      </c>
      <c r="AE26" s="114">
        <f t="shared" si="417"/>
        <v>0</v>
      </c>
      <c r="AF26" s="114">
        <f t="shared" si="417"/>
        <v>0</v>
      </c>
      <c r="AG26" s="114">
        <f t="shared" si="417"/>
        <v>0</v>
      </c>
      <c r="AH26" s="114">
        <f t="shared" si="417"/>
        <v>0</v>
      </c>
      <c r="AI26" s="114">
        <f t="shared" si="417"/>
        <v>0</v>
      </c>
      <c r="AJ26" s="114">
        <f t="shared" si="417"/>
        <v>0</v>
      </c>
      <c r="AK26" s="114">
        <f t="shared" si="417"/>
        <v>0</v>
      </c>
      <c r="AL26" s="114">
        <f t="shared" si="417"/>
        <v>0</v>
      </c>
      <c r="AM26" s="114">
        <f t="shared" si="417"/>
        <v>0</v>
      </c>
      <c r="AN26" s="114">
        <f t="shared" si="417"/>
        <v>0</v>
      </c>
      <c r="AO26" s="114">
        <f t="shared" si="417"/>
        <v>0</v>
      </c>
      <c r="AP26" s="114">
        <f t="shared" si="417"/>
        <v>0</v>
      </c>
      <c r="AQ26" s="114">
        <f t="shared" si="417"/>
        <v>0</v>
      </c>
      <c r="AR26" s="114">
        <f t="shared" si="417"/>
        <v>0</v>
      </c>
      <c r="AS26" s="114">
        <f t="shared" si="417"/>
        <v>0</v>
      </c>
      <c r="AT26" s="114">
        <f t="shared" si="417"/>
        <v>0</v>
      </c>
      <c r="AU26" s="114">
        <f t="shared" si="417"/>
        <v>0</v>
      </c>
      <c r="AV26" s="114">
        <f t="shared" si="417"/>
        <v>0</v>
      </c>
      <c r="AW26" s="114">
        <f t="shared" si="417"/>
        <v>0</v>
      </c>
      <c r="AX26" s="114">
        <f t="shared" si="417"/>
        <v>0</v>
      </c>
      <c r="AY26" s="114">
        <f t="shared" si="417"/>
        <v>0</v>
      </c>
      <c r="AZ26" s="114">
        <f t="shared" si="417"/>
        <v>0</v>
      </c>
      <c r="BA26" s="114">
        <f t="shared" si="417"/>
        <v>0</v>
      </c>
      <c r="BB26" s="114">
        <f t="shared" si="417"/>
        <v>0</v>
      </c>
      <c r="BC26" s="114">
        <f t="shared" si="417"/>
        <v>0</v>
      </c>
      <c r="BD26" s="114">
        <f t="shared" si="417"/>
        <v>0</v>
      </c>
      <c r="BE26" s="114">
        <f t="shared" si="417"/>
        <v>0</v>
      </c>
      <c r="BF26" s="114">
        <f t="shared" si="417"/>
        <v>0</v>
      </c>
      <c r="BG26" s="114">
        <f t="shared" si="417"/>
        <v>0</v>
      </c>
      <c r="BH26" s="114">
        <f t="shared" si="417"/>
        <v>0</v>
      </c>
      <c r="BI26" s="114">
        <f t="shared" si="417"/>
        <v>0</v>
      </c>
      <c r="BJ26" s="114">
        <f t="shared" si="417"/>
        <v>0</v>
      </c>
      <c r="BK26" s="114">
        <f t="shared" si="417"/>
        <v>0</v>
      </c>
      <c r="BL26" s="114">
        <f t="shared" si="417"/>
        <v>0</v>
      </c>
      <c r="BM26" s="114">
        <f t="shared" si="417"/>
        <v>0</v>
      </c>
      <c r="BN26" s="114">
        <f t="shared" si="417"/>
        <v>0</v>
      </c>
      <c r="BO26" s="114">
        <f t="shared" si="417"/>
        <v>0</v>
      </c>
      <c r="BP26" s="114">
        <f t="shared" si="417"/>
        <v>0</v>
      </c>
      <c r="BQ26" s="114">
        <f t="shared" ref="BQ26:EB26" si="418">SUM(BQ22:BQ25)</f>
        <v>0</v>
      </c>
      <c r="BR26" s="114">
        <f t="shared" si="418"/>
        <v>0</v>
      </c>
      <c r="BS26" s="114">
        <f t="shared" si="418"/>
        <v>0</v>
      </c>
      <c r="BT26" s="114">
        <f t="shared" si="418"/>
        <v>0</v>
      </c>
      <c r="BU26" s="114">
        <f t="shared" si="418"/>
        <v>0</v>
      </c>
      <c r="BV26" s="114">
        <f t="shared" si="418"/>
        <v>0</v>
      </c>
      <c r="BW26" s="114">
        <f t="shared" si="418"/>
        <v>0</v>
      </c>
      <c r="BX26" s="114">
        <f t="shared" si="418"/>
        <v>0</v>
      </c>
      <c r="BY26" s="114">
        <f t="shared" si="418"/>
        <v>0</v>
      </c>
      <c r="BZ26" s="114">
        <f t="shared" si="418"/>
        <v>0</v>
      </c>
      <c r="CA26" s="114">
        <f t="shared" si="418"/>
        <v>0</v>
      </c>
      <c r="CB26" s="114">
        <f t="shared" si="418"/>
        <v>0</v>
      </c>
      <c r="CC26" s="114">
        <f t="shared" si="418"/>
        <v>0</v>
      </c>
      <c r="CD26" s="114">
        <f t="shared" si="418"/>
        <v>0</v>
      </c>
      <c r="CE26" s="114">
        <f t="shared" si="418"/>
        <v>0</v>
      </c>
      <c r="CF26" s="114">
        <f t="shared" si="418"/>
        <v>0</v>
      </c>
      <c r="CG26" s="114">
        <f t="shared" si="418"/>
        <v>0.20480000000000001</v>
      </c>
      <c r="CH26" s="114">
        <f t="shared" si="418"/>
        <v>8.6425600000000014</v>
      </c>
      <c r="CI26" s="114">
        <f t="shared" si="418"/>
        <v>0</v>
      </c>
      <c r="CJ26" s="114">
        <f t="shared" si="418"/>
        <v>0</v>
      </c>
      <c r="CK26" s="114">
        <f t="shared" si="418"/>
        <v>0</v>
      </c>
      <c r="CL26" s="114">
        <f t="shared" si="418"/>
        <v>0</v>
      </c>
      <c r="CM26" s="114">
        <f t="shared" si="418"/>
        <v>0.20480000000000001</v>
      </c>
      <c r="CN26" s="114">
        <f t="shared" si="418"/>
        <v>8.6425600000000014</v>
      </c>
      <c r="CO26" s="114">
        <f t="shared" si="418"/>
        <v>0</v>
      </c>
      <c r="CP26" s="114">
        <f t="shared" si="418"/>
        <v>0</v>
      </c>
      <c r="CQ26" s="114">
        <f t="shared" si="418"/>
        <v>0</v>
      </c>
      <c r="CR26" s="114">
        <f t="shared" si="418"/>
        <v>0</v>
      </c>
      <c r="CS26" s="114">
        <f t="shared" si="418"/>
        <v>0</v>
      </c>
      <c r="CT26" s="114">
        <f t="shared" si="418"/>
        <v>0</v>
      </c>
      <c r="CU26" s="114">
        <f t="shared" si="418"/>
        <v>0</v>
      </c>
      <c r="CV26" s="114">
        <f t="shared" si="418"/>
        <v>0</v>
      </c>
      <c r="CW26" s="114">
        <f t="shared" si="418"/>
        <v>0.1</v>
      </c>
      <c r="CX26" s="114">
        <f t="shared" si="418"/>
        <v>4.6749999999999998</v>
      </c>
      <c r="CY26" s="114">
        <f t="shared" si="418"/>
        <v>0</v>
      </c>
      <c r="CZ26" s="114">
        <f t="shared" si="418"/>
        <v>0</v>
      </c>
      <c r="DA26" s="114">
        <f t="shared" si="418"/>
        <v>0</v>
      </c>
      <c r="DB26" s="114">
        <f t="shared" si="418"/>
        <v>0</v>
      </c>
      <c r="DC26" s="114">
        <f t="shared" si="418"/>
        <v>0.1</v>
      </c>
      <c r="DD26" s="114">
        <f t="shared" si="418"/>
        <v>4.6749999999999998</v>
      </c>
      <c r="DE26" s="114">
        <f t="shared" si="418"/>
        <v>0</v>
      </c>
      <c r="DF26" s="114">
        <f t="shared" si="418"/>
        <v>0</v>
      </c>
      <c r="DG26" s="114">
        <f t="shared" si="418"/>
        <v>0</v>
      </c>
      <c r="DH26" s="114">
        <f t="shared" si="418"/>
        <v>0</v>
      </c>
      <c r="DI26" s="114">
        <f t="shared" si="418"/>
        <v>0</v>
      </c>
      <c r="DJ26" s="114">
        <f t="shared" si="418"/>
        <v>0</v>
      </c>
      <c r="DK26" s="114">
        <f t="shared" si="418"/>
        <v>0</v>
      </c>
      <c r="DL26" s="114">
        <f t="shared" si="418"/>
        <v>0</v>
      </c>
      <c r="DM26" s="114">
        <f t="shared" si="418"/>
        <v>0</v>
      </c>
      <c r="DN26" s="114">
        <f t="shared" si="418"/>
        <v>0</v>
      </c>
      <c r="DO26" s="114">
        <f t="shared" si="418"/>
        <v>0</v>
      </c>
      <c r="DP26" s="114">
        <f t="shared" si="418"/>
        <v>0</v>
      </c>
      <c r="DQ26" s="114">
        <f t="shared" si="418"/>
        <v>0</v>
      </c>
      <c r="DR26" s="114">
        <f t="shared" si="418"/>
        <v>0</v>
      </c>
      <c r="DS26" s="114">
        <f t="shared" si="418"/>
        <v>0</v>
      </c>
      <c r="DT26" s="114">
        <f t="shared" si="418"/>
        <v>0</v>
      </c>
      <c r="DU26" s="114">
        <f t="shared" si="418"/>
        <v>0</v>
      </c>
      <c r="DV26" s="114">
        <f t="shared" si="418"/>
        <v>0</v>
      </c>
      <c r="DW26" s="114">
        <f t="shared" si="418"/>
        <v>0</v>
      </c>
      <c r="DX26" s="114">
        <f t="shared" si="418"/>
        <v>0</v>
      </c>
      <c r="DY26" s="114">
        <f t="shared" si="418"/>
        <v>0</v>
      </c>
      <c r="DZ26" s="114">
        <f t="shared" si="418"/>
        <v>0</v>
      </c>
      <c r="EA26" s="114">
        <f t="shared" si="418"/>
        <v>0</v>
      </c>
      <c r="EB26" s="114">
        <f t="shared" si="418"/>
        <v>0</v>
      </c>
      <c r="EC26" s="114">
        <f t="shared" ref="EC26:GN26" si="419">SUM(EC22:EC25)</f>
        <v>0</v>
      </c>
      <c r="ED26" s="114">
        <f t="shared" si="419"/>
        <v>0</v>
      </c>
      <c r="EE26" s="114">
        <f t="shared" si="419"/>
        <v>0</v>
      </c>
      <c r="EF26" s="114">
        <f t="shared" si="419"/>
        <v>0</v>
      </c>
      <c r="EG26" s="114">
        <f t="shared" si="419"/>
        <v>0</v>
      </c>
      <c r="EH26" s="114">
        <f t="shared" si="419"/>
        <v>0</v>
      </c>
      <c r="EI26" s="114">
        <f t="shared" si="419"/>
        <v>0</v>
      </c>
      <c r="EJ26" s="114">
        <f t="shared" si="419"/>
        <v>0</v>
      </c>
      <c r="EK26" s="114">
        <f t="shared" si="419"/>
        <v>0</v>
      </c>
      <c r="EL26" s="114">
        <f t="shared" si="419"/>
        <v>0</v>
      </c>
      <c r="EM26" s="114">
        <f t="shared" si="419"/>
        <v>0</v>
      </c>
      <c r="EN26" s="114">
        <f t="shared" si="419"/>
        <v>0</v>
      </c>
      <c r="EO26" s="114">
        <f t="shared" si="419"/>
        <v>0</v>
      </c>
      <c r="EP26" s="114">
        <f t="shared" si="419"/>
        <v>0</v>
      </c>
      <c r="EQ26" s="114">
        <f t="shared" si="419"/>
        <v>0</v>
      </c>
      <c r="ER26" s="114">
        <f t="shared" si="419"/>
        <v>0</v>
      </c>
      <c r="ES26" s="114">
        <f t="shared" si="419"/>
        <v>0</v>
      </c>
      <c r="ET26" s="114">
        <f t="shared" si="419"/>
        <v>0</v>
      </c>
      <c r="EU26" s="114">
        <f t="shared" si="419"/>
        <v>0</v>
      </c>
      <c r="EV26" s="114">
        <f t="shared" si="419"/>
        <v>0</v>
      </c>
      <c r="EW26" s="114">
        <f t="shared" si="419"/>
        <v>0</v>
      </c>
      <c r="EX26" s="114">
        <f t="shared" si="419"/>
        <v>0</v>
      </c>
      <c r="EY26" s="114">
        <f t="shared" si="419"/>
        <v>0</v>
      </c>
      <c r="EZ26" s="114">
        <f t="shared" si="419"/>
        <v>0</v>
      </c>
      <c r="FA26" s="114">
        <f t="shared" si="419"/>
        <v>0</v>
      </c>
      <c r="FB26" s="114">
        <f t="shared" si="419"/>
        <v>0</v>
      </c>
      <c r="FC26" s="114">
        <f t="shared" si="419"/>
        <v>0</v>
      </c>
      <c r="FD26" s="114">
        <f t="shared" si="419"/>
        <v>0</v>
      </c>
      <c r="FE26" s="114">
        <f t="shared" si="419"/>
        <v>0</v>
      </c>
      <c r="FF26" s="114">
        <f t="shared" si="419"/>
        <v>0</v>
      </c>
      <c r="FG26" s="114">
        <f t="shared" si="419"/>
        <v>0</v>
      </c>
      <c r="FH26" s="114">
        <f t="shared" si="419"/>
        <v>0</v>
      </c>
      <c r="FI26" s="114">
        <f t="shared" si="419"/>
        <v>0</v>
      </c>
      <c r="FJ26" s="114">
        <f t="shared" si="419"/>
        <v>0</v>
      </c>
      <c r="FK26" s="114">
        <f t="shared" si="419"/>
        <v>0</v>
      </c>
      <c r="FL26" s="114">
        <f t="shared" si="419"/>
        <v>0</v>
      </c>
      <c r="FM26" s="114">
        <f t="shared" si="419"/>
        <v>0</v>
      </c>
      <c r="FN26" s="114">
        <f t="shared" si="419"/>
        <v>0</v>
      </c>
      <c r="FO26" s="114">
        <f t="shared" si="419"/>
        <v>0</v>
      </c>
      <c r="FP26" s="114">
        <f t="shared" si="419"/>
        <v>0</v>
      </c>
      <c r="FQ26" s="114">
        <f t="shared" si="419"/>
        <v>0</v>
      </c>
      <c r="FR26" s="114">
        <f t="shared" si="419"/>
        <v>0</v>
      </c>
      <c r="FS26" s="114">
        <f t="shared" si="419"/>
        <v>0</v>
      </c>
      <c r="FT26" s="114">
        <f t="shared" si="419"/>
        <v>0</v>
      </c>
      <c r="FU26" s="114">
        <f t="shared" si="419"/>
        <v>0</v>
      </c>
      <c r="FV26" s="114">
        <f t="shared" si="419"/>
        <v>0</v>
      </c>
      <c r="FW26" s="114">
        <f t="shared" si="419"/>
        <v>0</v>
      </c>
      <c r="FX26" s="114">
        <f t="shared" si="419"/>
        <v>0</v>
      </c>
      <c r="FY26" s="114">
        <f t="shared" si="419"/>
        <v>0</v>
      </c>
      <c r="FZ26" s="114">
        <f t="shared" si="419"/>
        <v>0</v>
      </c>
      <c r="GA26" s="114">
        <f t="shared" si="419"/>
        <v>0</v>
      </c>
      <c r="GB26" s="114">
        <f t="shared" si="419"/>
        <v>0</v>
      </c>
      <c r="GC26" s="114">
        <f t="shared" si="419"/>
        <v>0</v>
      </c>
      <c r="GD26" s="114">
        <f t="shared" si="419"/>
        <v>0</v>
      </c>
      <c r="GE26" s="114">
        <f t="shared" si="419"/>
        <v>0</v>
      </c>
      <c r="GF26" s="114">
        <f t="shared" si="419"/>
        <v>0</v>
      </c>
      <c r="GG26" s="114">
        <f t="shared" si="419"/>
        <v>0</v>
      </c>
      <c r="GH26" s="114">
        <f t="shared" si="419"/>
        <v>0</v>
      </c>
      <c r="GI26" s="114">
        <f t="shared" si="419"/>
        <v>0</v>
      </c>
      <c r="GJ26" s="114">
        <f t="shared" si="419"/>
        <v>0</v>
      </c>
      <c r="GK26" s="114">
        <f t="shared" si="419"/>
        <v>0</v>
      </c>
      <c r="GL26" s="114">
        <f t="shared" si="419"/>
        <v>0</v>
      </c>
      <c r="GM26" s="114">
        <f t="shared" si="419"/>
        <v>0</v>
      </c>
      <c r="GN26" s="114">
        <f t="shared" si="419"/>
        <v>0</v>
      </c>
      <c r="GO26" s="114">
        <f t="shared" ref="GO26:IZ26" si="420">SUM(GO22:GO25)</f>
        <v>0</v>
      </c>
      <c r="GP26" s="114">
        <f t="shared" si="420"/>
        <v>0</v>
      </c>
      <c r="GQ26" s="114">
        <f t="shared" si="420"/>
        <v>0</v>
      </c>
      <c r="GR26" s="114">
        <f t="shared" si="420"/>
        <v>0</v>
      </c>
      <c r="GS26" s="114">
        <f t="shared" si="420"/>
        <v>0</v>
      </c>
      <c r="GT26" s="114">
        <f t="shared" si="420"/>
        <v>0</v>
      </c>
      <c r="GU26" s="114">
        <f t="shared" si="420"/>
        <v>0</v>
      </c>
      <c r="GV26" s="114">
        <f t="shared" si="420"/>
        <v>0</v>
      </c>
      <c r="GW26" s="114">
        <f t="shared" si="420"/>
        <v>0</v>
      </c>
      <c r="GX26" s="114">
        <f t="shared" si="420"/>
        <v>0</v>
      </c>
      <c r="GY26" s="114">
        <f t="shared" si="420"/>
        <v>0</v>
      </c>
      <c r="GZ26" s="114">
        <f t="shared" si="420"/>
        <v>0</v>
      </c>
      <c r="HA26" s="114">
        <f t="shared" si="420"/>
        <v>0</v>
      </c>
      <c r="HB26" s="114">
        <f t="shared" si="420"/>
        <v>0</v>
      </c>
      <c r="HC26" s="114">
        <f t="shared" si="420"/>
        <v>0</v>
      </c>
      <c r="HD26" s="114">
        <f t="shared" si="420"/>
        <v>0</v>
      </c>
      <c r="HE26" s="114">
        <f t="shared" si="420"/>
        <v>0</v>
      </c>
      <c r="HF26" s="114">
        <f t="shared" si="420"/>
        <v>0</v>
      </c>
      <c r="HG26" s="114">
        <f t="shared" si="420"/>
        <v>0</v>
      </c>
      <c r="HH26" s="114">
        <f t="shared" si="420"/>
        <v>0</v>
      </c>
      <c r="HI26" s="114">
        <f t="shared" si="420"/>
        <v>0</v>
      </c>
      <c r="HJ26" s="114">
        <f t="shared" si="420"/>
        <v>0</v>
      </c>
      <c r="HK26" s="114">
        <f t="shared" si="420"/>
        <v>0</v>
      </c>
      <c r="HL26" s="114">
        <f t="shared" si="420"/>
        <v>0</v>
      </c>
      <c r="HM26" s="114">
        <f t="shared" si="420"/>
        <v>0.7944</v>
      </c>
      <c r="HN26" s="114">
        <f t="shared" si="420"/>
        <v>5.5708000000000002</v>
      </c>
      <c r="HO26" s="114">
        <f t="shared" si="420"/>
        <v>0</v>
      </c>
      <c r="HP26" s="114">
        <f t="shared" si="420"/>
        <v>0</v>
      </c>
      <c r="HQ26" s="114">
        <f t="shared" si="420"/>
        <v>1.4255</v>
      </c>
      <c r="HR26" s="114">
        <f t="shared" si="420"/>
        <v>22.943149999999999</v>
      </c>
      <c r="HS26" s="114">
        <f t="shared" si="420"/>
        <v>2.2199</v>
      </c>
      <c r="HT26" s="114">
        <f t="shared" si="420"/>
        <v>28.513950000000001</v>
      </c>
      <c r="HU26" s="114">
        <f t="shared" si="420"/>
        <v>1.284</v>
      </c>
      <c r="HV26" s="114">
        <f t="shared" si="420"/>
        <v>37.148000000000003</v>
      </c>
      <c r="HW26" s="114">
        <f t="shared" si="420"/>
        <v>0</v>
      </c>
      <c r="HX26" s="114">
        <f t="shared" si="420"/>
        <v>0</v>
      </c>
      <c r="HY26" s="114">
        <f t="shared" si="420"/>
        <v>0.79300000000000004</v>
      </c>
      <c r="HZ26" s="114">
        <f t="shared" si="420"/>
        <v>19.3492</v>
      </c>
      <c r="IA26" s="114">
        <f t="shared" si="420"/>
        <v>2.077</v>
      </c>
      <c r="IB26" s="114">
        <f t="shared" si="420"/>
        <v>56.497199999999999</v>
      </c>
      <c r="IC26" s="114">
        <f t="shared" si="420"/>
        <v>0</v>
      </c>
      <c r="ID26" s="114">
        <f t="shared" si="420"/>
        <v>0</v>
      </c>
      <c r="IE26" s="114">
        <f t="shared" si="420"/>
        <v>0</v>
      </c>
      <c r="IF26" s="114">
        <f t="shared" si="420"/>
        <v>0</v>
      </c>
      <c r="IG26" s="114">
        <f t="shared" si="420"/>
        <v>0</v>
      </c>
      <c r="IH26" s="114">
        <f t="shared" si="420"/>
        <v>0</v>
      </c>
      <c r="II26" s="114">
        <f t="shared" si="420"/>
        <v>0</v>
      </c>
      <c r="IJ26" s="114">
        <f t="shared" si="420"/>
        <v>0</v>
      </c>
      <c r="IK26" s="114">
        <f t="shared" si="420"/>
        <v>0</v>
      </c>
      <c r="IL26" s="114">
        <f t="shared" si="420"/>
        <v>0</v>
      </c>
      <c r="IM26" s="114">
        <f t="shared" si="420"/>
        <v>4.577</v>
      </c>
      <c r="IN26" s="114">
        <f t="shared" si="420"/>
        <v>193.14940000000001</v>
      </c>
      <c r="IO26" s="114">
        <f t="shared" si="420"/>
        <v>0.58655199999999996</v>
      </c>
      <c r="IP26" s="114">
        <f t="shared" si="420"/>
        <v>24.7524944</v>
      </c>
      <c r="IQ26" s="114">
        <f t="shared" si="420"/>
        <v>5.1635520000000001</v>
      </c>
      <c r="IR26" s="114">
        <f t="shared" si="420"/>
        <v>217.9018944</v>
      </c>
      <c r="IS26" s="114">
        <f t="shared" si="420"/>
        <v>2.3832</v>
      </c>
      <c r="IT26" s="114">
        <f t="shared" si="420"/>
        <v>56.036360000000002</v>
      </c>
      <c r="IU26" s="114">
        <f t="shared" si="420"/>
        <v>4.577</v>
      </c>
      <c r="IV26" s="114">
        <f t="shared" si="420"/>
        <v>193.14940000000001</v>
      </c>
      <c r="IW26" s="114">
        <f t="shared" si="420"/>
        <v>2.8050519999999999</v>
      </c>
      <c r="IX26" s="114">
        <f t="shared" si="420"/>
        <v>67.044844400000002</v>
      </c>
      <c r="IY26" s="114">
        <f t="shared" si="420"/>
        <v>9.7652520000000003</v>
      </c>
      <c r="IZ26" s="114">
        <f t="shared" si="420"/>
        <v>316.2306044</v>
      </c>
    </row>
    <row r="27" spans="1:260" s="136" customFormat="1" ht="30" customHeight="1" x14ac:dyDescent="0.3">
      <c r="A27" s="110" t="s">
        <v>29</v>
      </c>
      <c r="B27" s="107" t="s">
        <v>52</v>
      </c>
      <c r="C27" s="109"/>
      <c r="D27" s="108"/>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143"/>
      <c r="DW27" s="143"/>
      <c r="DX27" s="143"/>
      <c r="DY27" s="143"/>
      <c r="DZ27" s="143"/>
      <c r="EA27" s="143"/>
      <c r="EB27" s="143"/>
      <c r="EC27" s="143"/>
      <c r="ED27" s="143"/>
      <c r="EE27" s="143"/>
      <c r="EF27" s="143"/>
      <c r="EG27" s="143"/>
      <c r="EH27" s="143"/>
      <c r="EI27" s="143"/>
      <c r="EJ27" s="143"/>
      <c r="EK27" s="143"/>
      <c r="EL27" s="143"/>
      <c r="EM27" s="143"/>
      <c r="EN27" s="143"/>
      <c r="EO27" s="143"/>
      <c r="EP27" s="143"/>
      <c r="EQ27" s="143"/>
      <c r="ER27" s="143"/>
      <c r="ES27" s="143"/>
      <c r="ET27" s="143"/>
      <c r="EU27" s="143"/>
      <c r="EV27" s="143"/>
      <c r="EW27" s="143"/>
      <c r="EX27" s="143"/>
      <c r="EY27" s="143"/>
      <c r="EZ27" s="143"/>
      <c r="FA27" s="143"/>
      <c r="FB27" s="143"/>
      <c r="FC27" s="143"/>
      <c r="FD27" s="143"/>
      <c r="FE27" s="143"/>
      <c r="FF27" s="143"/>
      <c r="FG27" s="143"/>
      <c r="FH27" s="143"/>
      <c r="FI27" s="143"/>
      <c r="FJ27" s="143"/>
      <c r="FK27" s="143"/>
      <c r="FL27" s="143"/>
      <c r="FM27" s="143"/>
      <c r="FN27" s="143"/>
      <c r="FO27" s="143"/>
      <c r="FP27" s="143"/>
      <c r="FQ27" s="143"/>
      <c r="FR27" s="143"/>
      <c r="FS27" s="143"/>
      <c r="FT27" s="143"/>
      <c r="FU27" s="143"/>
      <c r="FV27" s="143"/>
      <c r="FW27" s="143"/>
      <c r="FX27" s="143"/>
      <c r="FY27" s="143"/>
      <c r="FZ27" s="143"/>
      <c r="GA27" s="143"/>
      <c r="GB27" s="143"/>
      <c r="GC27" s="143"/>
      <c r="GD27" s="143"/>
      <c r="GE27" s="143"/>
      <c r="GF27" s="143"/>
      <c r="GG27" s="143"/>
      <c r="GH27" s="143"/>
      <c r="GI27" s="143"/>
      <c r="GJ27" s="143"/>
      <c r="GK27" s="143"/>
      <c r="GL27" s="143"/>
      <c r="GM27" s="143"/>
      <c r="GN27" s="143"/>
      <c r="GO27" s="143"/>
      <c r="GP27" s="143"/>
      <c r="GQ27" s="143"/>
      <c r="GR27" s="143"/>
      <c r="GS27" s="143"/>
      <c r="GT27" s="143"/>
      <c r="GU27" s="143"/>
      <c r="GV27" s="143"/>
      <c r="GW27" s="143"/>
      <c r="GX27" s="143"/>
      <c r="GY27" s="143"/>
      <c r="GZ27" s="143"/>
      <c r="HA27" s="143"/>
      <c r="HB27" s="143"/>
      <c r="HC27" s="143"/>
      <c r="HD27" s="143"/>
      <c r="HE27" s="143"/>
      <c r="HF27" s="143"/>
      <c r="HG27" s="143"/>
      <c r="HH27" s="143"/>
      <c r="HI27" s="143"/>
      <c r="HJ27" s="143"/>
      <c r="HK27" s="143"/>
      <c r="HL27" s="143"/>
      <c r="HM27" s="143"/>
      <c r="HN27" s="143"/>
      <c r="HO27" s="143"/>
      <c r="HP27" s="143"/>
      <c r="HQ27" s="143"/>
      <c r="HR27" s="143"/>
      <c r="HS27" s="143"/>
      <c r="HT27" s="143"/>
      <c r="HU27" s="143"/>
      <c r="HV27" s="143"/>
      <c r="HW27" s="143"/>
      <c r="HX27" s="143"/>
      <c r="HY27" s="143"/>
      <c r="HZ27" s="143"/>
      <c r="IA27" s="143"/>
      <c r="IB27" s="143"/>
      <c r="IC27" s="143"/>
      <c r="ID27" s="143"/>
      <c r="IE27" s="143"/>
      <c r="IF27" s="143"/>
      <c r="IG27" s="143"/>
      <c r="IH27" s="143"/>
      <c r="II27" s="143"/>
      <c r="IJ27" s="143"/>
      <c r="IK27" s="143"/>
      <c r="IL27" s="143"/>
      <c r="IM27" s="143"/>
      <c r="IN27" s="143"/>
      <c r="IO27" s="143"/>
      <c r="IP27" s="143"/>
      <c r="IQ27" s="143"/>
      <c r="IR27" s="143"/>
      <c r="IS27" s="143"/>
      <c r="IT27" s="143"/>
      <c r="IU27" s="143"/>
      <c r="IV27" s="143"/>
      <c r="IW27" s="143"/>
      <c r="IX27" s="143"/>
      <c r="IY27" s="143"/>
      <c r="IZ27" s="143"/>
    </row>
    <row r="28" spans="1:260" s="129" customFormat="1" ht="21" customHeight="1" x14ac:dyDescent="0.3">
      <c r="A28" s="33">
        <v>1</v>
      </c>
      <c r="B28" s="187" t="s">
        <v>109</v>
      </c>
      <c r="C28" s="31" t="s">
        <v>12</v>
      </c>
      <c r="D28" s="32">
        <v>17.5</v>
      </c>
      <c r="E28" s="125"/>
      <c r="F28" s="32">
        <f t="shared" si="103"/>
        <v>0</v>
      </c>
      <c r="G28" s="125"/>
      <c r="H28" s="32">
        <f t="shared" si="103"/>
        <v>0</v>
      </c>
      <c r="I28" s="125"/>
      <c r="J28" s="32">
        <f t="shared" ref="J28:J33" si="421">I28*$D28</f>
        <v>0</v>
      </c>
      <c r="K28" s="89">
        <f t="shared" si="105"/>
        <v>0</v>
      </c>
      <c r="L28" s="89">
        <f t="shared" si="105"/>
        <v>0</v>
      </c>
      <c r="M28" s="125">
        <v>0</v>
      </c>
      <c r="N28" s="32">
        <f t="shared" ref="N28:N33" si="422">M28*$D28</f>
        <v>0</v>
      </c>
      <c r="O28" s="125">
        <v>0</v>
      </c>
      <c r="P28" s="32">
        <f t="shared" ref="P28:P33" si="423">O28*$D28</f>
        <v>0</v>
      </c>
      <c r="Q28" s="125">
        <v>0</v>
      </c>
      <c r="R28" s="32">
        <f t="shared" ref="R28:R33" si="424">Q28*$D28</f>
        <v>0</v>
      </c>
      <c r="S28" s="89">
        <f t="shared" si="109"/>
        <v>0</v>
      </c>
      <c r="T28" s="89">
        <f t="shared" si="109"/>
        <v>0</v>
      </c>
      <c r="U28" s="125">
        <v>0</v>
      </c>
      <c r="V28" s="32">
        <f t="shared" ref="V28:V33" si="425">U28*$D28</f>
        <v>0</v>
      </c>
      <c r="W28" s="125">
        <v>0</v>
      </c>
      <c r="X28" s="32">
        <f t="shared" ref="X28:X33" si="426">W28*$D28</f>
        <v>0</v>
      </c>
      <c r="Y28" s="125">
        <v>0</v>
      </c>
      <c r="Z28" s="32">
        <f t="shared" ref="Z28:Z33" si="427">Y28*$D28</f>
        <v>0</v>
      </c>
      <c r="AA28" s="89">
        <f t="shared" si="110"/>
        <v>0</v>
      </c>
      <c r="AB28" s="89">
        <f t="shared" si="110"/>
        <v>0</v>
      </c>
      <c r="AC28" s="126">
        <v>0</v>
      </c>
      <c r="AD28" s="32">
        <f t="shared" ref="AD28:AD33" si="428">AC28*$D28</f>
        <v>0</v>
      </c>
      <c r="AE28" s="126">
        <v>0</v>
      </c>
      <c r="AF28" s="32">
        <f t="shared" ref="AF28:AF33" si="429">AE28*$D28</f>
        <v>0</v>
      </c>
      <c r="AG28" s="126">
        <v>0</v>
      </c>
      <c r="AH28" s="32">
        <f t="shared" ref="AH28:AH33" si="430">AG28*$D28</f>
        <v>0</v>
      </c>
      <c r="AI28" s="89">
        <f t="shared" si="111"/>
        <v>0</v>
      </c>
      <c r="AJ28" s="89">
        <f t="shared" si="111"/>
        <v>0</v>
      </c>
      <c r="AK28" s="125">
        <v>0</v>
      </c>
      <c r="AL28" s="32">
        <f t="shared" ref="AL28:AL33" si="431">AK28*$D28</f>
        <v>0</v>
      </c>
      <c r="AM28" s="125">
        <v>0</v>
      </c>
      <c r="AN28" s="32">
        <f t="shared" ref="AN28:AN33" si="432">AM28*$D28</f>
        <v>0</v>
      </c>
      <c r="AO28" s="125">
        <v>0</v>
      </c>
      <c r="AP28" s="32">
        <f t="shared" ref="AP28:AP33" si="433">AO28*$D28</f>
        <v>0</v>
      </c>
      <c r="AQ28" s="89">
        <f t="shared" si="112"/>
        <v>0</v>
      </c>
      <c r="AR28" s="89">
        <f t="shared" si="112"/>
        <v>0</v>
      </c>
      <c r="AS28" s="125"/>
      <c r="AT28" s="32">
        <f t="shared" ref="AT28:AT33" si="434">AS28*$D28</f>
        <v>0</v>
      </c>
      <c r="AU28" s="125"/>
      <c r="AV28" s="32">
        <f t="shared" ref="AV28:AV33" si="435">AU28*$D28</f>
        <v>0</v>
      </c>
      <c r="AW28" s="125"/>
      <c r="AX28" s="32">
        <f t="shared" ref="AX28:AX33" si="436">AW28*$D28</f>
        <v>0</v>
      </c>
      <c r="AY28" s="89">
        <f t="shared" si="113"/>
        <v>0</v>
      </c>
      <c r="AZ28" s="89">
        <f t="shared" si="113"/>
        <v>0</v>
      </c>
      <c r="BA28" s="125">
        <v>0</v>
      </c>
      <c r="BB28" s="32">
        <f t="shared" ref="BB28:BB33" si="437">BA28*$D28</f>
        <v>0</v>
      </c>
      <c r="BC28" s="125"/>
      <c r="BD28" s="32">
        <f t="shared" ref="BD28:BD33" si="438">BC28*$D28</f>
        <v>0</v>
      </c>
      <c r="BE28" s="125"/>
      <c r="BF28" s="32">
        <f t="shared" ref="BF28:BF33" si="439">BE28*$D28</f>
        <v>0</v>
      </c>
      <c r="BG28" s="89">
        <f t="shared" si="116"/>
        <v>0</v>
      </c>
      <c r="BH28" s="89">
        <f t="shared" si="116"/>
        <v>0</v>
      </c>
      <c r="BI28" s="125">
        <v>0</v>
      </c>
      <c r="BJ28" s="32">
        <f t="shared" ref="BJ28:BJ33" si="440">BI28*$D28</f>
        <v>0</v>
      </c>
      <c r="BK28" s="125">
        <v>0</v>
      </c>
      <c r="BL28" s="32">
        <f t="shared" ref="BL28:BL33" si="441">BK28*$D28</f>
        <v>0</v>
      </c>
      <c r="BM28" s="125">
        <v>0</v>
      </c>
      <c r="BN28" s="32">
        <f t="shared" ref="BN28:BN33" si="442">BM28*$D28</f>
        <v>0</v>
      </c>
      <c r="BO28" s="89">
        <f t="shared" si="120"/>
        <v>0</v>
      </c>
      <c r="BP28" s="89">
        <f t="shared" si="120"/>
        <v>0</v>
      </c>
      <c r="BQ28" s="126"/>
      <c r="BR28" s="32">
        <f t="shared" ref="BR28:BR33" si="443">BQ28*$D28</f>
        <v>0</v>
      </c>
      <c r="BS28" s="126"/>
      <c r="BT28" s="32">
        <f t="shared" ref="BT28:BT33" si="444">BS28*$D28</f>
        <v>0</v>
      </c>
      <c r="BU28" s="126"/>
      <c r="BV28" s="32">
        <f t="shared" ref="BV28:BV33" si="445">BU28*$D28</f>
        <v>0</v>
      </c>
      <c r="BW28" s="89">
        <f t="shared" si="124"/>
        <v>0</v>
      </c>
      <c r="BX28" s="89">
        <f t="shared" si="124"/>
        <v>0</v>
      </c>
      <c r="BY28" s="125"/>
      <c r="BZ28" s="32">
        <f t="shared" ref="BZ28:BZ33" si="446">BY28*$D28</f>
        <v>0</v>
      </c>
      <c r="CA28" s="125"/>
      <c r="CB28" s="32">
        <f t="shared" ref="CB28:CB33" si="447">CA28*$D28</f>
        <v>0</v>
      </c>
      <c r="CC28" s="125"/>
      <c r="CD28" s="32">
        <f t="shared" ref="CD28:CD33" si="448">CC28*$D28</f>
        <v>0</v>
      </c>
      <c r="CE28" s="89">
        <f t="shared" si="128"/>
        <v>0</v>
      </c>
      <c r="CF28" s="89">
        <f t="shared" si="128"/>
        <v>0</v>
      </c>
      <c r="CG28" s="125"/>
      <c r="CH28" s="32">
        <f t="shared" ref="CH28:CH33" si="449">CG28*$D28</f>
        <v>0</v>
      </c>
      <c r="CI28" s="125"/>
      <c r="CJ28" s="32">
        <f t="shared" ref="CJ28:CJ33" si="450">CI28*$D28</f>
        <v>0</v>
      </c>
      <c r="CK28" s="125"/>
      <c r="CL28" s="32">
        <f t="shared" ref="CL28:CL33" si="451">CK28*$D28</f>
        <v>0</v>
      </c>
      <c r="CM28" s="89">
        <f t="shared" si="129"/>
        <v>0</v>
      </c>
      <c r="CN28" s="89">
        <f t="shared" si="129"/>
        <v>0</v>
      </c>
      <c r="CO28" s="125"/>
      <c r="CP28" s="32">
        <f t="shared" ref="CP28:CP33" si="452">CO28*$D28</f>
        <v>0</v>
      </c>
      <c r="CQ28" s="125"/>
      <c r="CR28" s="32">
        <f t="shared" ref="CR28:CR33" si="453">CQ28*$D28</f>
        <v>0</v>
      </c>
      <c r="CS28" s="125"/>
      <c r="CT28" s="32">
        <f t="shared" ref="CT28:CT33" si="454">CS28*$D28</f>
        <v>0</v>
      </c>
      <c r="CU28" s="89">
        <f t="shared" si="133"/>
        <v>0</v>
      </c>
      <c r="CV28" s="89">
        <f t="shared" si="133"/>
        <v>0</v>
      </c>
      <c r="CW28" s="125">
        <v>1</v>
      </c>
      <c r="CX28" s="32">
        <v>17.5</v>
      </c>
      <c r="CY28" s="125"/>
      <c r="CZ28" s="32">
        <f t="shared" ref="CZ28:CZ33" si="455">CY28*$D28</f>
        <v>0</v>
      </c>
      <c r="DA28" s="125"/>
      <c r="DB28" s="32">
        <f t="shared" ref="DB28:DB33" si="456">DA28*$D28</f>
        <v>0</v>
      </c>
      <c r="DC28" s="89">
        <f t="shared" si="137"/>
        <v>1</v>
      </c>
      <c r="DD28" s="89">
        <f t="shared" si="137"/>
        <v>17.5</v>
      </c>
      <c r="DE28" s="127">
        <v>0</v>
      </c>
      <c r="DF28" s="32">
        <f t="shared" ref="DF28:DF33" si="457">DE28*$D28</f>
        <v>0</v>
      </c>
      <c r="DG28" s="127">
        <v>0</v>
      </c>
      <c r="DH28" s="32">
        <f t="shared" ref="DH28:DH33" si="458">DG28*$D28</f>
        <v>0</v>
      </c>
      <c r="DI28" s="127">
        <v>0</v>
      </c>
      <c r="DJ28" s="32">
        <f t="shared" ref="DJ28:DJ33" si="459">DI28*$D28</f>
        <v>0</v>
      </c>
      <c r="DK28" s="89">
        <f t="shared" si="141"/>
        <v>0</v>
      </c>
      <c r="DL28" s="89">
        <f t="shared" si="141"/>
        <v>0</v>
      </c>
      <c r="DM28" s="127">
        <v>0</v>
      </c>
      <c r="DN28" s="32">
        <f t="shared" ref="DN28:DN33" si="460">DM28*$D28</f>
        <v>0</v>
      </c>
      <c r="DO28" s="127">
        <v>0</v>
      </c>
      <c r="DP28" s="32">
        <f t="shared" ref="DP28:DP33" si="461">DO28*$D28</f>
        <v>0</v>
      </c>
      <c r="DQ28" s="127">
        <v>0</v>
      </c>
      <c r="DR28" s="32">
        <f t="shared" ref="DR28:DR33" si="462">DQ28*$D28</f>
        <v>0</v>
      </c>
      <c r="DS28" s="89">
        <f t="shared" si="145"/>
        <v>0</v>
      </c>
      <c r="DT28" s="89">
        <f t="shared" si="145"/>
        <v>0</v>
      </c>
      <c r="DU28" s="125"/>
      <c r="DV28" s="32">
        <f t="shared" ref="DV28:DV33" si="463">DU28*$D28</f>
        <v>0</v>
      </c>
      <c r="DW28" s="125"/>
      <c r="DX28" s="32">
        <f t="shared" ref="DX28:DX33" si="464">DW28*$D28</f>
        <v>0</v>
      </c>
      <c r="DY28" s="125"/>
      <c r="DZ28" s="32">
        <f t="shared" ref="DZ28:DZ33" si="465">DY28*$D28</f>
        <v>0</v>
      </c>
      <c r="EA28" s="89">
        <f t="shared" si="149"/>
        <v>0</v>
      </c>
      <c r="EB28" s="89">
        <f t="shared" si="149"/>
        <v>0</v>
      </c>
      <c r="EC28" s="126">
        <v>0</v>
      </c>
      <c r="ED28" s="32">
        <f t="shared" ref="ED28:ED33" si="466">EC28*$D28</f>
        <v>0</v>
      </c>
      <c r="EE28" s="126">
        <v>0</v>
      </c>
      <c r="EF28" s="32">
        <f t="shared" ref="EF28:EF33" si="467">EE28*$D28</f>
        <v>0</v>
      </c>
      <c r="EG28" s="126">
        <v>0</v>
      </c>
      <c r="EH28" s="32">
        <f t="shared" ref="EH28:EH33" si="468">EG28*$D28</f>
        <v>0</v>
      </c>
      <c r="EI28" s="89">
        <f t="shared" si="153"/>
        <v>0</v>
      </c>
      <c r="EJ28" s="89">
        <f t="shared" si="153"/>
        <v>0</v>
      </c>
      <c r="EK28" s="125"/>
      <c r="EL28" s="32">
        <f t="shared" ref="EL28:EL33" si="469">EK28*$D28</f>
        <v>0</v>
      </c>
      <c r="EM28" s="125"/>
      <c r="EN28" s="32">
        <f t="shared" ref="EN28:EN33" si="470">EM28*$D28</f>
        <v>0</v>
      </c>
      <c r="EO28" s="125"/>
      <c r="EP28" s="32">
        <f t="shared" ref="EP28:EP33" si="471">EO28*$D28</f>
        <v>0</v>
      </c>
      <c r="EQ28" s="89">
        <f t="shared" si="157"/>
        <v>0</v>
      </c>
      <c r="ER28" s="89">
        <f t="shared" si="157"/>
        <v>0</v>
      </c>
      <c r="ES28" s="125"/>
      <c r="ET28" s="32">
        <f t="shared" ref="ET28:ET33" si="472">ES28*$D28</f>
        <v>0</v>
      </c>
      <c r="EU28" s="125"/>
      <c r="EV28" s="32">
        <f t="shared" ref="EV28:EV33" si="473">EU28*$D28</f>
        <v>0</v>
      </c>
      <c r="EW28" s="125"/>
      <c r="EX28" s="32">
        <f t="shared" ref="EX28:EX33" si="474">EW28*$D28</f>
        <v>0</v>
      </c>
      <c r="EY28" s="89">
        <f t="shared" si="158"/>
        <v>0</v>
      </c>
      <c r="EZ28" s="89">
        <f t="shared" si="158"/>
        <v>0</v>
      </c>
      <c r="FA28" s="127"/>
      <c r="FB28" s="32">
        <f t="shared" ref="FB28:FB33" si="475">FA28*$D28</f>
        <v>0</v>
      </c>
      <c r="FC28" s="127"/>
      <c r="FD28" s="32">
        <f t="shared" ref="FD28:FD33" si="476">FC28*$D28</f>
        <v>0</v>
      </c>
      <c r="FE28" s="125"/>
      <c r="FF28" s="32">
        <f t="shared" ref="FF28:FF33" si="477">FE28*$D28</f>
        <v>0</v>
      </c>
      <c r="FG28" s="89">
        <f t="shared" si="162"/>
        <v>0</v>
      </c>
      <c r="FH28" s="89">
        <f t="shared" si="162"/>
        <v>0</v>
      </c>
      <c r="FI28" s="127">
        <v>0</v>
      </c>
      <c r="FJ28" s="32">
        <f t="shared" ref="FJ28:FJ33" si="478">FI28*$D28</f>
        <v>0</v>
      </c>
      <c r="FK28" s="127">
        <v>0</v>
      </c>
      <c r="FL28" s="32">
        <f t="shared" ref="FL28:FL33" si="479">FK28*$D28</f>
        <v>0</v>
      </c>
      <c r="FM28" s="127">
        <v>0</v>
      </c>
      <c r="FN28" s="32">
        <f t="shared" ref="FN28:FN33" si="480">FM28*$D28</f>
        <v>0</v>
      </c>
      <c r="FO28" s="89">
        <f t="shared" si="166"/>
        <v>0</v>
      </c>
      <c r="FP28" s="89">
        <f t="shared" si="166"/>
        <v>0</v>
      </c>
      <c r="FQ28" s="132">
        <v>0</v>
      </c>
      <c r="FR28" s="32">
        <f t="shared" ref="FR28:FR33" si="481">FQ28*$D28</f>
        <v>0</v>
      </c>
      <c r="FS28" s="132">
        <v>0</v>
      </c>
      <c r="FT28" s="32">
        <f t="shared" ref="FT28:FT33" si="482">FS28*$D28</f>
        <v>0</v>
      </c>
      <c r="FU28" s="132">
        <v>0</v>
      </c>
      <c r="FV28" s="32">
        <f t="shared" ref="FV28:FV33" si="483">FU28*$D28</f>
        <v>0</v>
      </c>
      <c r="FW28" s="89">
        <f t="shared" si="170"/>
        <v>0</v>
      </c>
      <c r="FX28" s="89">
        <f t="shared" si="170"/>
        <v>0</v>
      </c>
      <c r="FY28" s="127">
        <v>0</v>
      </c>
      <c r="FZ28" s="32">
        <f t="shared" ref="FZ28:FZ33" si="484">FY28*$D28</f>
        <v>0</v>
      </c>
      <c r="GA28" s="127">
        <v>0</v>
      </c>
      <c r="GB28" s="32">
        <f t="shared" ref="GB28:GB33" si="485">GA28*$D28</f>
        <v>0</v>
      </c>
      <c r="GC28" s="127">
        <v>0</v>
      </c>
      <c r="GD28" s="32">
        <f t="shared" ref="GD28:GD33" si="486">GC28*$D28</f>
        <v>0</v>
      </c>
      <c r="GE28" s="89">
        <f t="shared" si="174"/>
        <v>0</v>
      </c>
      <c r="GF28" s="89">
        <f t="shared" si="174"/>
        <v>0</v>
      </c>
      <c r="GG28" s="125">
        <v>1</v>
      </c>
      <c r="GH28" s="32">
        <f t="shared" ref="GH28:GH33" si="487">GG28*$D28</f>
        <v>17.5</v>
      </c>
      <c r="GI28" s="125"/>
      <c r="GJ28" s="32">
        <f t="shared" ref="GJ28:GJ32" si="488">GI28*$D28</f>
        <v>0</v>
      </c>
      <c r="GK28" s="125"/>
      <c r="GL28" s="32">
        <f t="shared" ref="GL28:GL33" si="489">GK28*$D28</f>
        <v>0</v>
      </c>
      <c r="GM28" s="89">
        <f t="shared" si="178"/>
        <v>1</v>
      </c>
      <c r="GN28" s="89">
        <f t="shared" si="178"/>
        <v>17.5</v>
      </c>
      <c r="GO28" s="126">
        <v>0</v>
      </c>
      <c r="GP28" s="32">
        <f t="shared" ref="GP28:GP33" si="490">GO28*$D28</f>
        <v>0</v>
      </c>
      <c r="GQ28" s="126">
        <v>0</v>
      </c>
      <c r="GR28" s="32">
        <f t="shared" ref="GR28:GR33" si="491">GQ28*$D28</f>
        <v>0</v>
      </c>
      <c r="GS28" s="126">
        <v>0</v>
      </c>
      <c r="GT28" s="32">
        <f t="shared" ref="GT28:GT33" si="492">GS28*$D28</f>
        <v>0</v>
      </c>
      <c r="GU28" s="89">
        <f t="shared" si="179"/>
        <v>0</v>
      </c>
      <c r="GV28" s="89">
        <f t="shared" si="179"/>
        <v>0</v>
      </c>
      <c r="GW28" s="125">
        <v>0</v>
      </c>
      <c r="GX28" s="32">
        <f t="shared" ref="GX28:GX33" si="493">GW28*$D28</f>
        <v>0</v>
      </c>
      <c r="GY28" s="125"/>
      <c r="GZ28" s="32">
        <f t="shared" ref="GZ28:GZ33" si="494">GY28*$D28</f>
        <v>0</v>
      </c>
      <c r="HA28" s="125"/>
      <c r="HB28" s="32">
        <f t="shared" ref="HB28:HB33" si="495">HA28*$D28</f>
        <v>0</v>
      </c>
      <c r="HC28" s="89">
        <f t="shared" si="183"/>
        <v>0</v>
      </c>
      <c r="HD28" s="89">
        <f t="shared" si="183"/>
        <v>0</v>
      </c>
      <c r="HE28" s="125"/>
      <c r="HF28" s="32">
        <f t="shared" ref="HF28:HF33" si="496">HE28*$D28</f>
        <v>0</v>
      </c>
      <c r="HG28" s="125"/>
      <c r="HH28" s="32">
        <f t="shared" ref="HH28:HH33" si="497">HG28*$D28</f>
        <v>0</v>
      </c>
      <c r="HI28" s="125"/>
      <c r="HJ28" s="32">
        <f t="shared" ref="HJ28:HJ33" si="498">HI28*$D28</f>
        <v>0</v>
      </c>
      <c r="HK28" s="89">
        <f t="shared" si="184"/>
        <v>0</v>
      </c>
      <c r="HL28" s="89">
        <f t="shared" si="184"/>
        <v>0</v>
      </c>
      <c r="HM28" s="125">
        <v>0</v>
      </c>
      <c r="HN28" s="32">
        <f t="shared" ref="HN28:HN33" si="499">HM28*$D28</f>
        <v>0</v>
      </c>
      <c r="HO28" s="125">
        <v>0</v>
      </c>
      <c r="HP28" s="32">
        <f t="shared" ref="HP28:HP33" si="500">HO28*$D28</f>
        <v>0</v>
      </c>
      <c r="HQ28" s="125">
        <v>0</v>
      </c>
      <c r="HR28" s="32">
        <f t="shared" ref="HR28:HR33" si="501">HQ28*$D28</f>
        <v>0</v>
      </c>
      <c r="HS28" s="89">
        <f t="shared" si="185"/>
        <v>0</v>
      </c>
      <c r="HT28" s="89">
        <f t="shared" si="185"/>
        <v>0</v>
      </c>
      <c r="HU28" s="144"/>
      <c r="HV28" s="32">
        <f t="shared" ref="HV28:HV33" si="502">HU28*$D28</f>
        <v>0</v>
      </c>
      <c r="HW28" s="144">
        <v>0</v>
      </c>
      <c r="HX28" s="32">
        <f t="shared" ref="HX28:HX33" si="503">HW28*$D28</f>
        <v>0</v>
      </c>
      <c r="HY28" s="144">
        <v>0</v>
      </c>
      <c r="HZ28" s="32">
        <f t="shared" ref="HZ28:HZ33" si="504">HY28*$D28</f>
        <v>0</v>
      </c>
      <c r="IA28" s="89">
        <f t="shared" si="202"/>
        <v>0</v>
      </c>
      <c r="IB28" s="89">
        <f t="shared" si="202"/>
        <v>0</v>
      </c>
      <c r="IC28" s="125"/>
      <c r="ID28" s="32">
        <f t="shared" ref="ID28:ID33" si="505">IC28*$D28</f>
        <v>0</v>
      </c>
      <c r="IE28" s="125">
        <v>0</v>
      </c>
      <c r="IF28" s="32">
        <f t="shared" ref="IF28:IF33" si="506">IE28*$D28</f>
        <v>0</v>
      </c>
      <c r="IG28" s="125">
        <v>0</v>
      </c>
      <c r="IH28" s="32">
        <f t="shared" ref="IH28:IH33" si="507">IG28*$D28</f>
        <v>0</v>
      </c>
      <c r="II28" s="89">
        <f t="shared" si="189"/>
        <v>0</v>
      </c>
      <c r="IJ28" s="89">
        <f t="shared" si="189"/>
        <v>0</v>
      </c>
      <c r="IK28" s="128"/>
      <c r="IL28" s="32">
        <f t="shared" ref="IL28:IL33" si="508">IK28*$D28</f>
        <v>0</v>
      </c>
      <c r="IM28" s="128"/>
      <c r="IN28" s="32">
        <f t="shared" ref="IN28:IN33" si="509">IM28*$D28</f>
        <v>0</v>
      </c>
      <c r="IO28" s="128"/>
      <c r="IP28" s="32">
        <f t="shared" ref="IP28:IP33" si="510">IO28*$D28</f>
        <v>0</v>
      </c>
      <c r="IQ28" s="89">
        <f t="shared" si="193"/>
        <v>0</v>
      </c>
      <c r="IR28" s="89">
        <f t="shared" si="193"/>
        <v>0</v>
      </c>
      <c r="IS28" s="128">
        <f t="shared" ref="IS28:IZ33" si="511">E28+M28+U28+AC28+AK28+AS28+BA28+BI28+BQ28+BY28+CG28+CO28+CW28+DE28+DM28+DU28+EC28+EK28+ES28+FA28+FI28+FQ28+FY28+GG28+GO28+GW28+HE28+HM28+HU28+IC28+IK28</f>
        <v>2</v>
      </c>
      <c r="IT28" s="128">
        <f t="shared" si="511"/>
        <v>35</v>
      </c>
      <c r="IU28" s="128">
        <f t="shared" si="511"/>
        <v>0</v>
      </c>
      <c r="IV28" s="128">
        <f t="shared" si="511"/>
        <v>0</v>
      </c>
      <c r="IW28" s="128">
        <f t="shared" si="511"/>
        <v>0</v>
      </c>
      <c r="IX28" s="128">
        <f t="shared" si="511"/>
        <v>0</v>
      </c>
      <c r="IY28" s="128">
        <f t="shared" si="511"/>
        <v>2</v>
      </c>
      <c r="IZ28" s="128">
        <f t="shared" si="511"/>
        <v>35</v>
      </c>
    </row>
    <row r="29" spans="1:260" ht="21" customHeight="1" x14ac:dyDescent="0.3">
      <c r="A29" s="16">
        <v>2</v>
      </c>
      <c r="B29" s="21" t="s">
        <v>153</v>
      </c>
      <c r="C29" s="16" t="s">
        <v>12</v>
      </c>
      <c r="D29" s="15">
        <v>2</v>
      </c>
      <c r="E29" s="93">
        <v>0</v>
      </c>
      <c r="F29" s="32">
        <f t="shared" si="103"/>
        <v>0</v>
      </c>
      <c r="G29" s="93"/>
      <c r="H29" s="32">
        <f t="shared" si="103"/>
        <v>0</v>
      </c>
      <c r="I29" s="93"/>
      <c r="J29" s="32">
        <f t="shared" si="421"/>
        <v>0</v>
      </c>
      <c r="K29" s="90">
        <f t="shared" si="105"/>
        <v>0</v>
      </c>
      <c r="L29" s="90">
        <f t="shared" si="105"/>
        <v>0</v>
      </c>
      <c r="M29" s="125">
        <v>3</v>
      </c>
      <c r="N29" s="32">
        <f t="shared" si="422"/>
        <v>6</v>
      </c>
      <c r="O29" s="125">
        <v>1</v>
      </c>
      <c r="P29" s="32">
        <f t="shared" si="423"/>
        <v>2</v>
      </c>
      <c r="Q29" s="125">
        <v>0</v>
      </c>
      <c r="R29" s="32">
        <f t="shared" si="424"/>
        <v>0</v>
      </c>
      <c r="S29" s="90">
        <f t="shared" si="109"/>
        <v>4</v>
      </c>
      <c r="T29" s="90">
        <f t="shared" si="109"/>
        <v>8</v>
      </c>
      <c r="U29" s="93">
        <v>0</v>
      </c>
      <c r="V29" s="32">
        <f t="shared" si="425"/>
        <v>0</v>
      </c>
      <c r="W29" s="93"/>
      <c r="X29" s="32">
        <f t="shared" si="426"/>
        <v>0</v>
      </c>
      <c r="Y29" s="93"/>
      <c r="Z29" s="32">
        <f t="shared" si="427"/>
        <v>0</v>
      </c>
      <c r="AA29" s="90">
        <f t="shared" si="110"/>
        <v>0</v>
      </c>
      <c r="AB29" s="90">
        <f t="shared" si="110"/>
        <v>0</v>
      </c>
      <c r="AC29" s="92">
        <v>0</v>
      </c>
      <c r="AD29" s="32">
        <f t="shared" si="428"/>
        <v>0</v>
      </c>
      <c r="AE29" s="92">
        <v>0</v>
      </c>
      <c r="AF29" s="32">
        <f t="shared" si="429"/>
        <v>0</v>
      </c>
      <c r="AG29" s="92">
        <v>0</v>
      </c>
      <c r="AH29" s="32">
        <f t="shared" si="430"/>
        <v>0</v>
      </c>
      <c r="AI29" s="90">
        <f t="shared" si="111"/>
        <v>0</v>
      </c>
      <c r="AJ29" s="90">
        <f t="shared" si="111"/>
        <v>0</v>
      </c>
      <c r="AK29" s="93">
        <v>0</v>
      </c>
      <c r="AL29" s="32">
        <f t="shared" si="431"/>
        <v>0</v>
      </c>
      <c r="AM29" s="93"/>
      <c r="AN29" s="32">
        <f t="shared" si="432"/>
        <v>0</v>
      </c>
      <c r="AO29" s="93"/>
      <c r="AP29" s="32">
        <f t="shared" si="433"/>
        <v>0</v>
      </c>
      <c r="AQ29" s="90">
        <f t="shared" si="112"/>
        <v>0</v>
      </c>
      <c r="AR29" s="90">
        <f t="shared" si="112"/>
        <v>0</v>
      </c>
      <c r="AS29" s="93"/>
      <c r="AT29" s="32">
        <f t="shared" si="434"/>
        <v>0</v>
      </c>
      <c r="AU29" s="93"/>
      <c r="AV29" s="32">
        <f t="shared" si="435"/>
        <v>0</v>
      </c>
      <c r="AW29" s="93"/>
      <c r="AX29" s="32">
        <f t="shared" si="436"/>
        <v>0</v>
      </c>
      <c r="AY29" s="90">
        <f t="shared" si="113"/>
        <v>0</v>
      </c>
      <c r="AZ29" s="90">
        <f t="shared" si="113"/>
        <v>0</v>
      </c>
      <c r="BA29" s="93">
        <v>2</v>
      </c>
      <c r="BB29" s="32">
        <f t="shared" si="437"/>
        <v>4</v>
      </c>
      <c r="BC29" s="93"/>
      <c r="BD29" s="32">
        <f t="shared" si="438"/>
        <v>0</v>
      </c>
      <c r="BE29" s="93"/>
      <c r="BF29" s="32">
        <f t="shared" si="439"/>
        <v>0</v>
      </c>
      <c r="BG29" s="90">
        <f t="shared" si="116"/>
        <v>2</v>
      </c>
      <c r="BH29" s="90">
        <f t="shared" si="116"/>
        <v>4</v>
      </c>
      <c r="BI29" s="93">
        <v>0</v>
      </c>
      <c r="BJ29" s="32">
        <f t="shared" si="440"/>
        <v>0</v>
      </c>
      <c r="BK29" s="93">
        <v>0</v>
      </c>
      <c r="BL29" s="32">
        <f t="shared" si="441"/>
        <v>0</v>
      </c>
      <c r="BM29" s="93">
        <v>0</v>
      </c>
      <c r="BN29" s="32">
        <f t="shared" si="442"/>
        <v>0</v>
      </c>
      <c r="BO29" s="90">
        <f t="shared" si="120"/>
        <v>0</v>
      </c>
      <c r="BP29" s="90">
        <f t="shared" si="120"/>
        <v>0</v>
      </c>
      <c r="BQ29" s="92">
        <v>0</v>
      </c>
      <c r="BR29" s="32">
        <f t="shared" si="443"/>
        <v>0</v>
      </c>
      <c r="BS29" s="92"/>
      <c r="BT29" s="32">
        <f t="shared" si="444"/>
        <v>0</v>
      </c>
      <c r="BU29" s="92"/>
      <c r="BV29" s="32">
        <f t="shared" si="445"/>
        <v>0</v>
      </c>
      <c r="BW29" s="90">
        <f t="shared" si="124"/>
        <v>0</v>
      </c>
      <c r="BX29" s="90">
        <f t="shared" si="124"/>
        <v>0</v>
      </c>
      <c r="BY29" s="93"/>
      <c r="BZ29" s="32">
        <f t="shared" si="446"/>
        <v>0</v>
      </c>
      <c r="CA29" s="93"/>
      <c r="CB29" s="32">
        <f t="shared" si="447"/>
        <v>0</v>
      </c>
      <c r="CC29" s="93"/>
      <c r="CD29" s="32">
        <f t="shared" si="448"/>
        <v>0</v>
      </c>
      <c r="CE29" s="90">
        <f t="shared" si="128"/>
        <v>0</v>
      </c>
      <c r="CF29" s="90">
        <f t="shared" si="128"/>
        <v>0</v>
      </c>
      <c r="CG29" s="93"/>
      <c r="CH29" s="32">
        <f t="shared" si="449"/>
        <v>0</v>
      </c>
      <c r="CI29" s="93"/>
      <c r="CJ29" s="32">
        <f t="shared" si="450"/>
        <v>0</v>
      </c>
      <c r="CK29" s="93"/>
      <c r="CL29" s="32">
        <f t="shared" si="451"/>
        <v>0</v>
      </c>
      <c r="CM29" s="90">
        <f t="shared" si="129"/>
        <v>0</v>
      </c>
      <c r="CN29" s="90">
        <f t="shared" si="129"/>
        <v>0</v>
      </c>
      <c r="CO29" s="93">
        <v>1</v>
      </c>
      <c r="CP29" s="32">
        <f t="shared" si="452"/>
        <v>2</v>
      </c>
      <c r="CQ29" s="93"/>
      <c r="CR29" s="32">
        <f t="shared" si="453"/>
        <v>0</v>
      </c>
      <c r="CS29" s="93"/>
      <c r="CT29" s="32">
        <f t="shared" si="454"/>
        <v>0</v>
      </c>
      <c r="CU29" s="90">
        <f t="shared" si="133"/>
        <v>1</v>
      </c>
      <c r="CV29" s="90">
        <f t="shared" si="133"/>
        <v>2</v>
      </c>
      <c r="CW29" s="93">
        <v>2</v>
      </c>
      <c r="CX29" s="32">
        <f t="shared" ref="CX29:CX33" si="512">CW29*$D29</f>
        <v>4</v>
      </c>
      <c r="CY29" s="93"/>
      <c r="CZ29" s="32">
        <f t="shared" si="455"/>
        <v>0</v>
      </c>
      <c r="DA29" s="93"/>
      <c r="DB29" s="32">
        <f t="shared" si="456"/>
        <v>0</v>
      </c>
      <c r="DC29" s="90">
        <f t="shared" si="137"/>
        <v>2</v>
      </c>
      <c r="DD29" s="90">
        <f t="shared" si="137"/>
        <v>4</v>
      </c>
      <c r="DE29" s="94">
        <v>0</v>
      </c>
      <c r="DF29" s="32">
        <f t="shared" si="457"/>
        <v>0</v>
      </c>
      <c r="DG29" s="94"/>
      <c r="DH29" s="32">
        <f t="shared" si="458"/>
        <v>0</v>
      </c>
      <c r="DI29" s="94">
        <v>0</v>
      </c>
      <c r="DJ29" s="32">
        <f t="shared" si="459"/>
        <v>0</v>
      </c>
      <c r="DK29" s="90">
        <f t="shared" si="141"/>
        <v>0</v>
      </c>
      <c r="DL29" s="90">
        <f t="shared" si="141"/>
        <v>0</v>
      </c>
      <c r="DM29" s="94">
        <v>0</v>
      </c>
      <c r="DN29" s="32">
        <f t="shared" si="460"/>
        <v>0</v>
      </c>
      <c r="DO29" s="94"/>
      <c r="DP29" s="32">
        <f t="shared" si="461"/>
        <v>0</v>
      </c>
      <c r="DQ29" s="94"/>
      <c r="DR29" s="32">
        <f t="shared" si="462"/>
        <v>0</v>
      </c>
      <c r="DS29" s="90">
        <f t="shared" si="145"/>
        <v>0</v>
      </c>
      <c r="DT29" s="90">
        <f t="shared" si="145"/>
        <v>0</v>
      </c>
      <c r="DU29" s="93">
        <v>0</v>
      </c>
      <c r="DV29" s="32">
        <f t="shared" si="463"/>
        <v>0</v>
      </c>
      <c r="DW29" s="93"/>
      <c r="DX29" s="32">
        <f t="shared" si="464"/>
        <v>0</v>
      </c>
      <c r="DY29" s="93"/>
      <c r="DZ29" s="32">
        <f t="shared" si="465"/>
        <v>0</v>
      </c>
      <c r="EA29" s="90">
        <f t="shared" si="149"/>
        <v>0</v>
      </c>
      <c r="EB29" s="90">
        <f t="shared" si="149"/>
        <v>0</v>
      </c>
      <c r="EC29" s="92"/>
      <c r="ED29" s="32">
        <f t="shared" si="466"/>
        <v>0</v>
      </c>
      <c r="EE29" s="92"/>
      <c r="EF29" s="32">
        <f t="shared" si="467"/>
        <v>0</v>
      </c>
      <c r="EG29" s="92"/>
      <c r="EH29" s="32">
        <f t="shared" si="468"/>
        <v>0</v>
      </c>
      <c r="EI29" s="90">
        <f t="shared" si="153"/>
        <v>0</v>
      </c>
      <c r="EJ29" s="90">
        <f t="shared" si="153"/>
        <v>0</v>
      </c>
      <c r="EK29" s="93">
        <v>0</v>
      </c>
      <c r="EL29" s="32">
        <f t="shared" si="469"/>
        <v>0</v>
      </c>
      <c r="EM29" s="93"/>
      <c r="EN29" s="32">
        <f t="shared" si="470"/>
        <v>0</v>
      </c>
      <c r="EO29" s="93"/>
      <c r="EP29" s="32">
        <f t="shared" si="471"/>
        <v>0</v>
      </c>
      <c r="EQ29" s="90">
        <f t="shared" si="157"/>
        <v>0</v>
      </c>
      <c r="ER29" s="90">
        <f t="shared" si="157"/>
        <v>0</v>
      </c>
      <c r="ES29" s="93">
        <v>2</v>
      </c>
      <c r="ET29" s="32">
        <f t="shared" si="472"/>
        <v>4</v>
      </c>
      <c r="EU29" s="93"/>
      <c r="EV29" s="32">
        <f t="shared" si="473"/>
        <v>0</v>
      </c>
      <c r="EW29" s="93"/>
      <c r="EX29" s="32">
        <f t="shared" si="474"/>
        <v>0</v>
      </c>
      <c r="EY29" s="90">
        <f t="shared" si="158"/>
        <v>2</v>
      </c>
      <c r="EZ29" s="90">
        <f t="shared" si="158"/>
        <v>4</v>
      </c>
      <c r="FA29" s="94"/>
      <c r="FB29" s="32">
        <f t="shared" si="475"/>
        <v>0</v>
      </c>
      <c r="FC29" s="94"/>
      <c r="FD29" s="32">
        <f t="shared" si="476"/>
        <v>0</v>
      </c>
      <c r="FE29" s="93"/>
      <c r="FF29" s="32">
        <f t="shared" si="477"/>
        <v>0</v>
      </c>
      <c r="FG29" s="90">
        <f t="shared" si="162"/>
        <v>0</v>
      </c>
      <c r="FH29" s="90">
        <f t="shared" si="162"/>
        <v>0</v>
      </c>
      <c r="FI29" s="94">
        <v>2</v>
      </c>
      <c r="FJ29" s="32">
        <f t="shared" si="478"/>
        <v>4</v>
      </c>
      <c r="FK29" s="94"/>
      <c r="FL29" s="32"/>
      <c r="FM29" s="94">
        <v>1</v>
      </c>
      <c r="FN29" s="32">
        <v>2</v>
      </c>
      <c r="FO29" s="90">
        <f t="shared" si="166"/>
        <v>3</v>
      </c>
      <c r="FP29" s="90">
        <f t="shared" si="166"/>
        <v>6</v>
      </c>
      <c r="FQ29" s="132">
        <v>0</v>
      </c>
      <c r="FR29" s="32">
        <f t="shared" si="481"/>
        <v>0</v>
      </c>
      <c r="FS29" s="132">
        <v>0</v>
      </c>
      <c r="FT29" s="32">
        <f t="shared" si="482"/>
        <v>0</v>
      </c>
      <c r="FU29" s="132">
        <v>0</v>
      </c>
      <c r="FV29" s="32">
        <f t="shared" si="483"/>
        <v>0</v>
      </c>
      <c r="FW29" s="90">
        <f t="shared" si="170"/>
        <v>0</v>
      </c>
      <c r="FX29" s="90">
        <f t="shared" si="170"/>
        <v>0</v>
      </c>
      <c r="FY29" s="94">
        <v>0</v>
      </c>
      <c r="FZ29" s="32">
        <f t="shared" si="484"/>
        <v>0</v>
      </c>
      <c r="GA29" s="94"/>
      <c r="GB29" s="32">
        <f t="shared" si="485"/>
        <v>0</v>
      </c>
      <c r="GC29" s="94"/>
      <c r="GD29" s="32">
        <f t="shared" si="486"/>
        <v>0</v>
      </c>
      <c r="GE29" s="90">
        <f t="shared" si="174"/>
        <v>0</v>
      </c>
      <c r="GF29" s="90">
        <f t="shared" si="174"/>
        <v>0</v>
      </c>
      <c r="GG29" s="93">
        <v>2</v>
      </c>
      <c r="GH29" s="32">
        <f t="shared" si="487"/>
        <v>4</v>
      </c>
      <c r="GI29" s="93"/>
      <c r="GJ29" s="32">
        <f t="shared" si="488"/>
        <v>0</v>
      </c>
      <c r="GK29" s="93"/>
      <c r="GL29" s="32">
        <f t="shared" si="489"/>
        <v>0</v>
      </c>
      <c r="GM29" s="90">
        <f t="shared" si="178"/>
        <v>2</v>
      </c>
      <c r="GN29" s="90">
        <f t="shared" si="178"/>
        <v>4</v>
      </c>
      <c r="GO29" s="92">
        <v>0</v>
      </c>
      <c r="GP29" s="32">
        <f t="shared" si="490"/>
        <v>0</v>
      </c>
      <c r="GQ29" s="92"/>
      <c r="GR29" s="32">
        <f t="shared" si="491"/>
        <v>0</v>
      </c>
      <c r="GS29" s="92">
        <v>0</v>
      </c>
      <c r="GT29" s="32">
        <f t="shared" si="492"/>
        <v>0</v>
      </c>
      <c r="GU29" s="90">
        <f t="shared" si="179"/>
        <v>0</v>
      </c>
      <c r="GV29" s="90">
        <f t="shared" si="179"/>
        <v>0</v>
      </c>
      <c r="GW29" s="93"/>
      <c r="GX29" s="32">
        <f t="shared" si="493"/>
        <v>0</v>
      </c>
      <c r="GY29" s="93"/>
      <c r="GZ29" s="32">
        <f t="shared" si="494"/>
        <v>0</v>
      </c>
      <c r="HA29" s="93"/>
      <c r="HB29" s="32">
        <f t="shared" si="495"/>
        <v>0</v>
      </c>
      <c r="HC29" s="90">
        <f t="shared" si="183"/>
        <v>0</v>
      </c>
      <c r="HD29" s="90">
        <f t="shared" si="183"/>
        <v>0</v>
      </c>
      <c r="HE29" s="93"/>
      <c r="HF29" s="32">
        <f t="shared" si="496"/>
        <v>0</v>
      </c>
      <c r="HG29" s="93"/>
      <c r="HH29" s="32">
        <f t="shared" si="497"/>
        <v>0</v>
      </c>
      <c r="HI29" s="93"/>
      <c r="HJ29" s="32">
        <f t="shared" si="498"/>
        <v>0</v>
      </c>
      <c r="HK29" s="90">
        <f t="shared" si="184"/>
        <v>0</v>
      </c>
      <c r="HL29" s="90">
        <f t="shared" si="184"/>
        <v>0</v>
      </c>
      <c r="HM29" s="166">
        <v>39</v>
      </c>
      <c r="HN29" s="167">
        <f t="shared" si="499"/>
        <v>78</v>
      </c>
      <c r="HO29" s="166">
        <v>23</v>
      </c>
      <c r="HP29" s="167">
        <f t="shared" si="500"/>
        <v>46</v>
      </c>
      <c r="HQ29" s="166">
        <v>16</v>
      </c>
      <c r="HR29" s="167">
        <f t="shared" si="501"/>
        <v>32</v>
      </c>
      <c r="HS29" s="168">
        <f t="shared" si="185"/>
        <v>78</v>
      </c>
      <c r="HT29" s="168">
        <f t="shared" si="185"/>
        <v>156</v>
      </c>
      <c r="HU29" s="134">
        <v>5</v>
      </c>
      <c r="HV29" s="32">
        <f t="shared" si="502"/>
        <v>10</v>
      </c>
      <c r="HW29" s="134">
        <v>0</v>
      </c>
      <c r="HX29" s="32">
        <f t="shared" si="503"/>
        <v>0</v>
      </c>
      <c r="HY29" s="134">
        <v>0</v>
      </c>
      <c r="HZ29" s="32">
        <f t="shared" si="504"/>
        <v>0</v>
      </c>
      <c r="IA29" s="90">
        <f t="shared" si="202"/>
        <v>5</v>
      </c>
      <c r="IB29" s="90">
        <f t="shared" si="202"/>
        <v>10</v>
      </c>
      <c r="IC29" s="93">
        <v>2</v>
      </c>
      <c r="ID29" s="32">
        <f t="shared" si="505"/>
        <v>4</v>
      </c>
      <c r="IE29" s="93">
        <v>0</v>
      </c>
      <c r="IF29" s="32">
        <f t="shared" si="506"/>
        <v>0</v>
      </c>
      <c r="IG29" s="93">
        <v>0</v>
      </c>
      <c r="IH29" s="32">
        <f t="shared" si="507"/>
        <v>0</v>
      </c>
      <c r="II29" s="90">
        <f t="shared" si="189"/>
        <v>2</v>
      </c>
      <c r="IJ29" s="90">
        <f t="shared" si="189"/>
        <v>4</v>
      </c>
      <c r="IK29" s="91"/>
      <c r="IL29" s="32">
        <f t="shared" si="508"/>
        <v>0</v>
      </c>
      <c r="IM29" s="91"/>
      <c r="IN29" s="32">
        <f t="shared" si="509"/>
        <v>0</v>
      </c>
      <c r="IO29" s="91"/>
      <c r="IP29" s="32">
        <f t="shared" si="510"/>
        <v>0</v>
      </c>
      <c r="IQ29" s="90">
        <f t="shared" si="193"/>
        <v>0</v>
      </c>
      <c r="IR29" s="90">
        <f t="shared" si="193"/>
        <v>0</v>
      </c>
      <c r="IS29" s="91">
        <f t="shared" si="511"/>
        <v>60</v>
      </c>
      <c r="IT29" s="91">
        <f t="shared" si="511"/>
        <v>120</v>
      </c>
      <c r="IU29" s="91">
        <f t="shared" si="511"/>
        <v>24</v>
      </c>
      <c r="IV29" s="91">
        <f t="shared" si="511"/>
        <v>48</v>
      </c>
      <c r="IW29" s="91">
        <f t="shared" si="511"/>
        <v>17</v>
      </c>
      <c r="IX29" s="91">
        <f t="shared" si="511"/>
        <v>34</v>
      </c>
      <c r="IY29" s="91">
        <f t="shared" si="511"/>
        <v>101</v>
      </c>
      <c r="IZ29" s="91">
        <f t="shared" si="511"/>
        <v>202</v>
      </c>
    </row>
    <row r="30" spans="1:260" ht="21" customHeight="1" x14ac:dyDescent="0.3">
      <c r="A30" s="33">
        <v>3</v>
      </c>
      <c r="B30" s="21" t="s">
        <v>53</v>
      </c>
      <c r="C30" s="16" t="s">
        <v>12</v>
      </c>
      <c r="D30" s="15">
        <v>9.1</v>
      </c>
      <c r="E30" s="93"/>
      <c r="F30" s="32">
        <f t="shared" si="103"/>
        <v>0</v>
      </c>
      <c r="G30" s="93"/>
      <c r="H30" s="32">
        <f t="shared" si="103"/>
        <v>0</v>
      </c>
      <c r="I30" s="93"/>
      <c r="J30" s="32">
        <f t="shared" si="421"/>
        <v>0</v>
      </c>
      <c r="K30" s="90">
        <f t="shared" si="105"/>
        <v>0</v>
      </c>
      <c r="L30" s="90">
        <f t="shared" si="105"/>
        <v>0</v>
      </c>
      <c r="M30" s="125"/>
      <c r="N30" s="32">
        <f t="shared" si="422"/>
        <v>0</v>
      </c>
      <c r="O30" s="125"/>
      <c r="P30" s="32">
        <f t="shared" si="423"/>
        <v>0</v>
      </c>
      <c r="Q30" s="125"/>
      <c r="R30" s="32">
        <f t="shared" si="424"/>
        <v>0</v>
      </c>
      <c r="S30" s="90">
        <f t="shared" si="109"/>
        <v>0</v>
      </c>
      <c r="T30" s="90">
        <f t="shared" si="109"/>
        <v>0</v>
      </c>
      <c r="U30" s="93"/>
      <c r="V30" s="32">
        <f t="shared" si="425"/>
        <v>0</v>
      </c>
      <c r="W30" s="93">
        <v>0</v>
      </c>
      <c r="X30" s="32">
        <f t="shared" si="426"/>
        <v>0</v>
      </c>
      <c r="Y30" s="93">
        <v>0</v>
      </c>
      <c r="Z30" s="32">
        <f t="shared" si="427"/>
        <v>0</v>
      </c>
      <c r="AA30" s="90">
        <f t="shared" si="110"/>
        <v>0</v>
      </c>
      <c r="AB30" s="90">
        <f t="shared" si="110"/>
        <v>0</v>
      </c>
      <c r="AC30" s="92"/>
      <c r="AD30" s="32">
        <f t="shared" si="428"/>
        <v>0</v>
      </c>
      <c r="AE30" s="92">
        <v>0</v>
      </c>
      <c r="AF30" s="32">
        <f t="shared" si="429"/>
        <v>0</v>
      </c>
      <c r="AG30" s="92">
        <v>0</v>
      </c>
      <c r="AH30" s="32">
        <f t="shared" si="430"/>
        <v>0</v>
      </c>
      <c r="AI30" s="90">
        <f t="shared" si="111"/>
        <v>0</v>
      </c>
      <c r="AJ30" s="90">
        <f t="shared" si="111"/>
        <v>0</v>
      </c>
      <c r="AK30" s="93"/>
      <c r="AL30" s="32">
        <f t="shared" si="431"/>
        <v>0</v>
      </c>
      <c r="AM30" s="93"/>
      <c r="AN30" s="32">
        <f t="shared" si="432"/>
        <v>0</v>
      </c>
      <c r="AO30" s="93">
        <v>0</v>
      </c>
      <c r="AP30" s="32">
        <f t="shared" si="433"/>
        <v>0</v>
      </c>
      <c r="AQ30" s="90">
        <f t="shared" si="112"/>
        <v>0</v>
      </c>
      <c r="AR30" s="90">
        <f t="shared" si="112"/>
        <v>0</v>
      </c>
      <c r="AS30" s="93">
        <v>0</v>
      </c>
      <c r="AT30" s="32">
        <f t="shared" si="434"/>
        <v>0</v>
      </c>
      <c r="AU30" s="93"/>
      <c r="AV30" s="32">
        <f t="shared" si="435"/>
        <v>0</v>
      </c>
      <c r="AW30" s="93"/>
      <c r="AX30" s="32">
        <f t="shared" si="436"/>
        <v>0</v>
      </c>
      <c r="AY30" s="90">
        <f t="shared" si="113"/>
        <v>0</v>
      </c>
      <c r="AZ30" s="90">
        <f t="shared" si="113"/>
        <v>0</v>
      </c>
      <c r="BA30" s="93"/>
      <c r="BB30" s="32">
        <f t="shared" si="437"/>
        <v>0</v>
      </c>
      <c r="BC30" s="93"/>
      <c r="BD30" s="32">
        <f t="shared" si="438"/>
        <v>0</v>
      </c>
      <c r="BE30" s="93"/>
      <c r="BF30" s="32">
        <f t="shared" si="439"/>
        <v>0</v>
      </c>
      <c r="BG30" s="90">
        <f t="shared" si="116"/>
        <v>0</v>
      </c>
      <c r="BH30" s="90">
        <f t="shared" si="116"/>
        <v>0</v>
      </c>
      <c r="BI30" s="93">
        <v>0</v>
      </c>
      <c r="BJ30" s="32">
        <f t="shared" si="440"/>
        <v>0</v>
      </c>
      <c r="BK30" s="93">
        <v>0</v>
      </c>
      <c r="BL30" s="32">
        <f t="shared" si="441"/>
        <v>0</v>
      </c>
      <c r="BM30" s="93">
        <v>0</v>
      </c>
      <c r="BN30" s="32">
        <f t="shared" si="442"/>
        <v>0</v>
      </c>
      <c r="BO30" s="90">
        <f t="shared" si="120"/>
        <v>0</v>
      </c>
      <c r="BP30" s="90">
        <f t="shared" si="120"/>
        <v>0</v>
      </c>
      <c r="BQ30" s="92">
        <v>0</v>
      </c>
      <c r="BR30" s="32">
        <f t="shared" si="443"/>
        <v>0</v>
      </c>
      <c r="BS30" s="92">
        <v>0</v>
      </c>
      <c r="BT30" s="32">
        <f t="shared" si="444"/>
        <v>0</v>
      </c>
      <c r="BU30" s="92"/>
      <c r="BV30" s="32">
        <f t="shared" si="445"/>
        <v>0</v>
      </c>
      <c r="BW30" s="90">
        <f t="shared" si="124"/>
        <v>0</v>
      </c>
      <c r="BX30" s="90">
        <f t="shared" si="124"/>
        <v>0</v>
      </c>
      <c r="BY30" s="93"/>
      <c r="BZ30" s="32">
        <f t="shared" si="446"/>
        <v>0</v>
      </c>
      <c r="CA30" s="93"/>
      <c r="CB30" s="32">
        <f t="shared" si="447"/>
        <v>0</v>
      </c>
      <c r="CC30" s="93"/>
      <c r="CD30" s="32">
        <f t="shared" si="448"/>
        <v>0</v>
      </c>
      <c r="CE30" s="90">
        <f t="shared" si="128"/>
        <v>0</v>
      </c>
      <c r="CF30" s="90">
        <f t="shared" si="128"/>
        <v>0</v>
      </c>
      <c r="CG30" s="93">
        <v>0</v>
      </c>
      <c r="CH30" s="32">
        <f t="shared" si="449"/>
        <v>0</v>
      </c>
      <c r="CI30" s="93"/>
      <c r="CJ30" s="32">
        <f t="shared" si="450"/>
        <v>0</v>
      </c>
      <c r="CK30" s="93"/>
      <c r="CL30" s="32">
        <f t="shared" si="451"/>
        <v>0</v>
      </c>
      <c r="CM30" s="90">
        <f t="shared" si="129"/>
        <v>0</v>
      </c>
      <c r="CN30" s="90">
        <f t="shared" si="129"/>
        <v>0</v>
      </c>
      <c r="CO30" s="93"/>
      <c r="CP30" s="32">
        <f t="shared" si="452"/>
        <v>0</v>
      </c>
      <c r="CQ30" s="93"/>
      <c r="CR30" s="32">
        <f t="shared" si="453"/>
        <v>0</v>
      </c>
      <c r="CS30" s="93"/>
      <c r="CT30" s="32">
        <f t="shared" si="454"/>
        <v>0</v>
      </c>
      <c r="CU30" s="90">
        <f t="shared" si="133"/>
        <v>0</v>
      </c>
      <c r="CV30" s="90">
        <f t="shared" si="133"/>
        <v>0</v>
      </c>
      <c r="CW30" s="93"/>
      <c r="CX30" s="32">
        <f t="shared" si="512"/>
        <v>0</v>
      </c>
      <c r="CY30" s="93"/>
      <c r="CZ30" s="32">
        <f t="shared" si="455"/>
        <v>0</v>
      </c>
      <c r="DA30" s="93"/>
      <c r="DB30" s="32">
        <f t="shared" si="456"/>
        <v>0</v>
      </c>
      <c r="DC30" s="90">
        <f t="shared" si="137"/>
        <v>0</v>
      </c>
      <c r="DD30" s="90">
        <f t="shared" si="137"/>
        <v>0</v>
      </c>
      <c r="DE30" s="94">
        <v>0</v>
      </c>
      <c r="DF30" s="32">
        <f t="shared" si="457"/>
        <v>0</v>
      </c>
      <c r="DG30" s="94">
        <v>0</v>
      </c>
      <c r="DH30" s="32">
        <f t="shared" si="458"/>
        <v>0</v>
      </c>
      <c r="DI30" s="94">
        <v>0</v>
      </c>
      <c r="DJ30" s="32">
        <f t="shared" si="459"/>
        <v>0</v>
      </c>
      <c r="DK30" s="90">
        <f t="shared" si="141"/>
        <v>0</v>
      </c>
      <c r="DL30" s="90">
        <f t="shared" si="141"/>
        <v>0</v>
      </c>
      <c r="DM30" s="94">
        <v>0</v>
      </c>
      <c r="DN30" s="32">
        <f t="shared" si="460"/>
        <v>0</v>
      </c>
      <c r="DO30" s="94">
        <v>0</v>
      </c>
      <c r="DP30" s="32">
        <f t="shared" si="461"/>
        <v>0</v>
      </c>
      <c r="DQ30" s="94">
        <v>0</v>
      </c>
      <c r="DR30" s="32">
        <f t="shared" si="462"/>
        <v>0</v>
      </c>
      <c r="DS30" s="90">
        <f t="shared" si="145"/>
        <v>0</v>
      </c>
      <c r="DT30" s="90">
        <f t="shared" si="145"/>
        <v>0</v>
      </c>
      <c r="DU30" s="93"/>
      <c r="DV30" s="32">
        <f t="shared" si="463"/>
        <v>0</v>
      </c>
      <c r="DW30" s="93"/>
      <c r="DX30" s="32">
        <f t="shared" si="464"/>
        <v>0</v>
      </c>
      <c r="DY30" s="93"/>
      <c r="DZ30" s="32">
        <f t="shared" si="465"/>
        <v>0</v>
      </c>
      <c r="EA30" s="90">
        <f t="shared" si="149"/>
        <v>0</v>
      </c>
      <c r="EB30" s="90">
        <f t="shared" si="149"/>
        <v>0</v>
      </c>
      <c r="EC30" s="92"/>
      <c r="ED30" s="32">
        <f t="shared" si="466"/>
        <v>0</v>
      </c>
      <c r="EE30" s="92"/>
      <c r="EF30" s="32">
        <f t="shared" si="467"/>
        <v>0</v>
      </c>
      <c r="EG30" s="92"/>
      <c r="EH30" s="32">
        <f t="shared" si="468"/>
        <v>0</v>
      </c>
      <c r="EI30" s="90">
        <f t="shared" si="153"/>
        <v>0</v>
      </c>
      <c r="EJ30" s="90">
        <f t="shared" si="153"/>
        <v>0</v>
      </c>
      <c r="EK30" s="93"/>
      <c r="EL30" s="32">
        <f t="shared" si="469"/>
        <v>0</v>
      </c>
      <c r="EM30" s="93"/>
      <c r="EN30" s="32">
        <f t="shared" si="470"/>
        <v>0</v>
      </c>
      <c r="EO30" s="93"/>
      <c r="EP30" s="32">
        <f t="shared" si="471"/>
        <v>0</v>
      </c>
      <c r="EQ30" s="90">
        <f t="shared" si="157"/>
        <v>0</v>
      </c>
      <c r="ER30" s="90">
        <f t="shared" si="157"/>
        <v>0</v>
      </c>
      <c r="ES30" s="93"/>
      <c r="ET30" s="32">
        <f t="shared" si="472"/>
        <v>0</v>
      </c>
      <c r="EU30" s="93"/>
      <c r="EV30" s="32">
        <f t="shared" si="473"/>
        <v>0</v>
      </c>
      <c r="EW30" s="93"/>
      <c r="EX30" s="32">
        <f t="shared" si="474"/>
        <v>0</v>
      </c>
      <c r="EY30" s="90">
        <f t="shared" si="158"/>
        <v>0</v>
      </c>
      <c r="EZ30" s="90">
        <f t="shared" si="158"/>
        <v>0</v>
      </c>
      <c r="FA30" s="94"/>
      <c r="FB30" s="32">
        <f t="shared" si="475"/>
        <v>0</v>
      </c>
      <c r="FC30" s="94"/>
      <c r="FD30" s="32">
        <f t="shared" si="476"/>
        <v>0</v>
      </c>
      <c r="FE30" s="93"/>
      <c r="FF30" s="32">
        <f t="shared" si="477"/>
        <v>0</v>
      </c>
      <c r="FG30" s="90">
        <f t="shared" si="162"/>
        <v>0</v>
      </c>
      <c r="FH30" s="90">
        <f t="shared" si="162"/>
        <v>0</v>
      </c>
      <c r="FI30" s="94">
        <v>0</v>
      </c>
      <c r="FJ30" s="32">
        <f t="shared" si="478"/>
        <v>0</v>
      </c>
      <c r="FK30" s="94">
        <v>0</v>
      </c>
      <c r="FL30" s="32">
        <f t="shared" si="479"/>
        <v>0</v>
      </c>
      <c r="FM30" s="94">
        <v>0</v>
      </c>
      <c r="FN30" s="32">
        <f t="shared" si="480"/>
        <v>0</v>
      </c>
      <c r="FO30" s="90">
        <f t="shared" si="166"/>
        <v>0</v>
      </c>
      <c r="FP30" s="90">
        <f t="shared" si="166"/>
        <v>0</v>
      </c>
      <c r="FQ30" s="132">
        <v>0</v>
      </c>
      <c r="FR30" s="32">
        <f t="shared" si="481"/>
        <v>0</v>
      </c>
      <c r="FS30" s="132">
        <v>0</v>
      </c>
      <c r="FT30" s="32">
        <f t="shared" si="482"/>
        <v>0</v>
      </c>
      <c r="FU30" s="132">
        <v>0</v>
      </c>
      <c r="FV30" s="32">
        <f t="shared" si="483"/>
        <v>0</v>
      </c>
      <c r="FW30" s="90">
        <f t="shared" si="170"/>
        <v>0</v>
      </c>
      <c r="FX30" s="90">
        <f t="shared" si="170"/>
        <v>0</v>
      </c>
      <c r="FY30" s="94"/>
      <c r="FZ30" s="32">
        <f t="shared" si="484"/>
        <v>0</v>
      </c>
      <c r="GA30" s="94"/>
      <c r="GB30" s="32">
        <f t="shared" si="485"/>
        <v>0</v>
      </c>
      <c r="GC30" s="94"/>
      <c r="GD30" s="32">
        <f t="shared" si="486"/>
        <v>0</v>
      </c>
      <c r="GE30" s="90">
        <f t="shared" si="174"/>
        <v>0</v>
      </c>
      <c r="GF30" s="90">
        <f t="shared" si="174"/>
        <v>0</v>
      </c>
      <c r="GG30" s="93"/>
      <c r="GH30" s="32">
        <f t="shared" si="487"/>
        <v>0</v>
      </c>
      <c r="GI30" s="93"/>
      <c r="GJ30" s="32">
        <f t="shared" si="488"/>
        <v>0</v>
      </c>
      <c r="GK30" s="93"/>
      <c r="GL30" s="32">
        <f t="shared" si="489"/>
        <v>0</v>
      </c>
      <c r="GM30" s="90">
        <f t="shared" si="178"/>
        <v>0</v>
      </c>
      <c r="GN30" s="90">
        <f t="shared" si="178"/>
        <v>0</v>
      </c>
      <c r="GO30" s="92">
        <v>0</v>
      </c>
      <c r="GP30" s="32">
        <f t="shared" si="490"/>
        <v>0</v>
      </c>
      <c r="GQ30" s="92">
        <v>0</v>
      </c>
      <c r="GR30" s="32">
        <f t="shared" si="491"/>
        <v>0</v>
      </c>
      <c r="GS30" s="92">
        <v>0</v>
      </c>
      <c r="GT30" s="32">
        <f t="shared" si="492"/>
        <v>0</v>
      </c>
      <c r="GU30" s="90">
        <f t="shared" si="179"/>
        <v>0</v>
      </c>
      <c r="GV30" s="90">
        <f t="shared" si="179"/>
        <v>0</v>
      </c>
      <c r="GW30" s="93"/>
      <c r="GX30" s="32">
        <f t="shared" si="493"/>
        <v>0</v>
      </c>
      <c r="GY30" s="93"/>
      <c r="GZ30" s="32">
        <f t="shared" si="494"/>
        <v>0</v>
      </c>
      <c r="HA30" s="93"/>
      <c r="HB30" s="32">
        <f t="shared" si="495"/>
        <v>0</v>
      </c>
      <c r="HC30" s="90">
        <f t="shared" si="183"/>
        <v>0</v>
      </c>
      <c r="HD30" s="90">
        <f t="shared" si="183"/>
        <v>0</v>
      </c>
      <c r="HE30" s="93"/>
      <c r="HF30" s="32">
        <f t="shared" si="496"/>
        <v>0</v>
      </c>
      <c r="HG30" s="93"/>
      <c r="HH30" s="32">
        <f t="shared" si="497"/>
        <v>0</v>
      </c>
      <c r="HI30" s="93"/>
      <c r="HJ30" s="32">
        <f t="shared" si="498"/>
        <v>0</v>
      </c>
      <c r="HK30" s="90">
        <f t="shared" si="184"/>
        <v>0</v>
      </c>
      <c r="HL30" s="90">
        <f t="shared" si="184"/>
        <v>0</v>
      </c>
      <c r="HM30" s="93">
        <v>0</v>
      </c>
      <c r="HN30" s="32">
        <f t="shared" si="499"/>
        <v>0</v>
      </c>
      <c r="HO30" s="93">
        <v>0</v>
      </c>
      <c r="HP30" s="32">
        <f t="shared" si="500"/>
        <v>0</v>
      </c>
      <c r="HQ30" s="93">
        <v>0</v>
      </c>
      <c r="HR30" s="32">
        <f t="shared" si="501"/>
        <v>0</v>
      </c>
      <c r="HS30" s="90">
        <f t="shared" si="185"/>
        <v>0</v>
      </c>
      <c r="HT30" s="90">
        <f t="shared" si="185"/>
        <v>0</v>
      </c>
      <c r="HU30" s="134"/>
      <c r="HV30" s="32">
        <f t="shared" si="502"/>
        <v>0</v>
      </c>
      <c r="HW30" s="134"/>
      <c r="HX30" s="32">
        <f t="shared" si="503"/>
        <v>0</v>
      </c>
      <c r="HY30" s="134"/>
      <c r="HZ30" s="32">
        <f t="shared" si="504"/>
        <v>0</v>
      </c>
      <c r="IA30" s="90">
        <f t="shared" si="202"/>
        <v>0</v>
      </c>
      <c r="IB30" s="90">
        <f t="shared" si="202"/>
        <v>0</v>
      </c>
      <c r="IC30" s="93">
        <v>0</v>
      </c>
      <c r="ID30" s="32">
        <f t="shared" si="505"/>
        <v>0</v>
      </c>
      <c r="IE30" s="93">
        <v>0</v>
      </c>
      <c r="IF30" s="32">
        <f t="shared" si="506"/>
        <v>0</v>
      </c>
      <c r="IG30" s="93">
        <v>0</v>
      </c>
      <c r="IH30" s="32">
        <f t="shared" si="507"/>
        <v>0</v>
      </c>
      <c r="II30" s="90">
        <f t="shared" si="189"/>
        <v>0</v>
      </c>
      <c r="IJ30" s="90">
        <f t="shared" si="189"/>
        <v>0</v>
      </c>
      <c r="IK30" s="91"/>
      <c r="IL30" s="32">
        <f t="shared" si="508"/>
        <v>0</v>
      </c>
      <c r="IM30" s="91"/>
      <c r="IN30" s="32">
        <f t="shared" si="509"/>
        <v>0</v>
      </c>
      <c r="IO30" s="91"/>
      <c r="IP30" s="32">
        <f t="shared" si="510"/>
        <v>0</v>
      </c>
      <c r="IQ30" s="90">
        <f t="shared" si="193"/>
        <v>0</v>
      </c>
      <c r="IR30" s="90">
        <f t="shared" si="193"/>
        <v>0</v>
      </c>
      <c r="IS30" s="91">
        <f t="shared" si="511"/>
        <v>0</v>
      </c>
      <c r="IT30" s="91">
        <f t="shared" si="511"/>
        <v>0</v>
      </c>
      <c r="IU30" s="91">
        <f t="shared" si="511"/>
        <v>0</v>
      </c>
      <c r="IV30" s="91">
        <f t="shared" si="511"/>
        <v>0</v>
      </c>
      <c r="IW30" s="91">
        <f t="shared" si="511"/>
        <v>0</v>
      </c>
      <c r="IX30" s="91">
        <f t="shared" si="511"/>
        <v>0</v>
      </c>
      <c r="IY30" s="91">
        <f t="shared" si="511"/>
        <v>0</v>
      </c>
      <c r="IZ30" s="91">
        <f t="shared" si="511"/>
        <v>0</v>
      </c>
    </row>
    <row r="31" spans="1:260" ht="26.4" customHeight="1" x14ac:dyDescent="0.3">
      <c r="A31" s="16">
        <v>4</v>
      </c>
      <c r="B31" s="11" t="s">
        <v>173</v>
      </c>
      <c r="C31" s="16" t="s">
        <v>12</v>
      </c>
      <c r="D31" s="9">
        <v>35</v>
      </c>
      <c r="E31" s="93"/>
      <c r="F31" s="32">
        <f t="shared" si="103"/>
        <v>0</v>
      </c>
      <c r="G31" s="93">
        <v>0</v>
      </c>
      <c r="H31" s="32">
        <f t="shared" si="103"/>
        <v>0</v>
      </c>
      <c r="I31" s="93">
        <v>0</v>
      </c>
      <c r="J31" s="32">
        <f t="shared" si="421"/>
        <v>0</v>
      </c>
      <c r="K31" s="90">
        <f t="shared" si="105"/>
        <v>0</v>
      </c>
      <c r="L31" s="90">
        <f t="shared" si="105"/>
        <v>0</v>
      </c>
      <c r="M31" s="125">
        <v>0</v>
      </c>
      <c r="N31" s="32">
        <f t="shared" si="422"/>
        <v>0</v>
      </c>
      <c r="O31" s="125"/>
      <c r="P31" s="32">
        <f t="shared" si="423"/>
        <v>0</v>
      </c>
      <c r="Q31" s="125"/>
      <c r="R31" s="32">
        <f t="shared" si="424"/>
        <v>0</v>
      </c>
      <c r="S31" s="90">
        <f t="shared" si="109"/>
        <v>0</v>
      </c>
      <c r="T31" s="90">
        <f t="shared" si="109"/>
        <v>0</v>
      </c>
      <c r="U31" s="93">
        <v>0</v>
      </c>
      <c r="V31" s="32">
        <f t="shared" si="425"/>
        <v>0</v>
      </c>
      <c r="W31" s="93">
        <v>0</v>
      </c>
      <c r="X31" s="32">
        <f t="shared" si="426"/>
        <v>0</v>
      </c>
      <c r="Y31" s="93">
        <v>0</v>
      </c>
      <c r="Z31" s="32">
        <f t="shared" si="427"/>
        <v>0</v>
      </c>
      <c r="AA31" s="90">
        <f t="shared" si="110"/>
        <v>0</v>
      </c>
      <c r="AB31" s="90">
        <f t="shared" si="110"/>
        <v>0</v>
      </c>
      <c r="AC31" s="92">
        <v>0</v>
      </c>
      <c r="AD31" s="32">
        <f t="shared" si="428"/>
        <v>0</v>
      </c>
      <c r="AE31" s="92">
        <v>0</v>
      </c>
      <c r="AF31" s="32">
        <f t="shared" si="429"/>
        <v>0</v>
      </c>
      <c r="AG31" s="92">
        <v>0</v>
      </c>
      <c r="AH31" s="32">
        <f t="shared" si="430"/>
        <v>0</v>
      </c>
      <c r="AI31" s="90">
        <f t="shared" si="111"/>
        <v>0</v>
      </c>
      <c r="AJ31" s="90">
        <f t="shared" si="111"/>
        <v>0</v>
      </c>
      <c r="AK31" s="93">
        <v>0</v>
      </c>
      <c r="AL31" s="32">
        <f t="shared" si="431"/>
        <v>0</v>
      </c>
      <c r="AM31" s="93">
        <v>0</v>
      </c>
      <c r="AN31" s="32">
        <f t="shared" si="432"/>
        <v>0</v>
      </c>
      <c r="AO31" s="93">
        <v>0</v>
      </c>
      <c r="AP31" s="32">
        <f t="shared" si="433"/>
        <v>0</v>
      </c>
      <c r="AQ31" s="90">
        <f t="shared" si="112"/>
        <v>0</v>
      </c>
      <c r="AR31" s="90">
        <f t="shared" si="112"/>
        <v>0</v>
      </c>
      <c r="AS31" s="93"/>
      <c r="AT31" s="32">
        <f t="shared" si="434"/>
        <v>0</v>
      </c>
      <c r="AU31" s="93"/>
      <c r="AV31" s="32">
        <f t="shared" si="435"/>
        <v>0</v>
      </c>
      <c r="AW31" s="93"/>
      <c r="AX31" s="32">
        <f t="shared" si="436"/>
        <v>0</v>
      </c>
      <c r="AY31" s="90">
        <f t="shared" si="113"/>
        <v>0</v>
      </c>
      <c r="AZ31" s="90">
        <f t="shared" si="113"/>
        <v>0</v>
      </c>
      <c r="BA31" s="93">
        <v>0</v>
      </c>
      <c r="BB31" s="32">
        <f t="shared" si="437"/>
        <v>0</v>
      </c>
      <c r="BC31" s="93"/>
      <c r="BD31" s="32">
        <f t="shared" si="438"/>
        <v>0</v>
      </c>
      <c r="BE31" s="93"/>
      <c r="BF31" s="32">
        <f t="shared" si="439"/>
        <v>0</v>
      </c>
      <c r="BG31" s="90">
        <f t="shared" si="116"/>
        <v>0</v>
      </c>
      <c r="BH31" s="90">
        <f t="shared" si="116"/>
        <v>0</v>
      </c>
      <c r="BI31" s="93">
        <v>1</v>
      </c>
      <c r="BJ31" s="32">
        <v>15</v>
      </c>
      <c r="BK31" s="93">
        <v>0</v>
      </c>
      <c r="BL31" s="32">
        <f t="shared" si="441"/>
        <v>0</v>
      </c>
      <c r="BM31" s="93">
        <v>0</v>
      </c>
      <c r="BN31" s="32">
        <f t="shared" si="442"/>
        <v>0</v>
      </c>
      <c r="BO31" s="90">
        <f t="shared" si="120"/>
        <v>1</v>
      </c>
      <c r="BP31" s="90">
        <f t="shared" si="120"/>
        <v>15</v>
      </c>
      <c r="BQ31" s="92"/>
      <c r="BR31" s="32">
        <f t="shared" si="443"/>
        <v>0</v>
      </c>
      <c r="BS31" s="92"/>
      <c r="BT31" s="32">
        <f t="shared" si="444"/>
        <v>0</v>
      </c>
      <c r="BU31" s="92"/>
      <c r="BV31" s="32">
        <f t="shared" si="445"/>
        <v>0</v>
      </c>
      <c r="BW31" s="90">
        <f t="shared" si="124"/>
        <v>0</v>
      </c>
      <c r="BX31" s="90">
        <f t="shared" si="124"/>
        <v>0</v>
      </c>
      <c r="BY31" s="93"/>
      <c r="BZ31" s="32">
        <f t="shared" si="446"/>
        <v>0</v>
      </c>
      <c r="CA31" s="93"/>
      <c r="CB31" s="32">
        <f t="shared" si="447"/>
        <v>0</v>
      </c>
      <c r="CC31" s="93"/>
      <c r="CD31" s="32">
        <f t="shared" si="448"/>
        <v>0</v>
      </c>
      <c r="CE31" s="90">
        <f t="shared" si="128"/>
        <v>0</v>
      </c>
      <c r="CF31" s="90">
        <f t="shared" si="128"/>
        <v>0</v>
      </c>
      <c r="CG31" s="93">
        <v>0</v>
      </c>
      <c r="CH31" s="32">
        <f t="shared" si="449"/>
        <v>0</v>
      </c>
      <c r="CI31" s="93"/>
      <c r="CJ31" s="32">
        <f t="shared" si="450"/>
        <v>0</v>
      </c>
      <c r="CK31" s="93"/>
      <c r="CL31" s="32">
        <f t="shared" si="451"/>
        <v>0</v>
      </c>
      <c r="CM31" s="90">
        <f t="shared" si="129"/>
        <v>0</v>
      </c>
      <c r="CN31" s="90">
        <f t="shared" si="129"/>
        <v>0</v>
      </c>
      <c r="CO31" s="93">
        <v>0</v>
      </c>
      <c r="CP31" s="32">
        <f t="shared" si="452"/>
        <v>0</v>
      </c>
      <c r="CQ31" s="93"/>
      <c r="CR31" s="32">
        <f t="shared" si="453"/>
        <v>0</v>
      </c>
      <c r="CS31" s="93"/>
      <c r="CT31" s="32">
        <f t="shared" si="454"/>
        <v>0</v>
      </c>
      <c r="CU31" s="90">
        <f t="shared" si="133"/>
        <v>0</v>
      </c>
      <c r="CV31" s="90">
        <f t="shared" si="133"/>
        <v>0</v>
      </c>
      <c r="CW31" s="93">
        <v>0</v>
      </c>
      <c r="CX31" s="32">
        <f t="shared" si="512"/>
        <v>0</v>
      </c>
      <c r="CY31" s="93"/>
      <c r="CZ31" s="32">
        <f t="shared" si="455"/>
        <v>0</v>
      </c>
      <c r="DA31" s="93"/>
      <c r="DB31" s="32">
        <f t="shared" si="456"/>
        <v>0</v>
      </c>
      <c r="DC31" s="90">
        <f t="shared" si="137"/>
        <v>0</v>
      </c>
      <c r="DD31" s="90">
        <f t="shared" si="137"/>
        <v>0</v>
      </c>
      <c r="DE31" s="94">
        <v>0</v>
      </c>
      <c r="DF31" s="32">
        <f t="shared" si="457"/>
        <v>0</v>
      </c>
      <c r="DG31" s="94">
        <v>0</v>
      </c>
      <c r="DH31" s="32">
        <f t="shared" si="458"/>
        <v>0</v>
      </c>
      <c r="DI31" s="94">
        <v>0</v>
      </c>
      <c r="DJ31" s="32">
        <f t="shared" si="459"/>
        <v>0</v>
      </c>
      <c r="DK31" s="90">
        <f t="shared" si="141"/>
        <v>0</v>
      </c>
      <c r="DL31" s="90">
        <f t="shared" si="141"/>
        <v>0</v>
      </c>
      <c r="DM31" s="94">
        <v>0</v>
      </c>
      <c r="DN31" s="32">
        <f t="shared" si="460"/>
        <v>0</v>
      </c>
      <c r="DO31" s="94">
        <v>0</v>
      </c>
      <c r="DP31" s="32">
        <f t="shared" si="461"/>
        <v>0</v>
      </c>
      <c r="DQ31" s="94">
        <v>0</v>
      </c>
      <c r="DR31" s="32">
        <f t="shared" si="462"/>
        <v>0</v>
      </c>
      <c r="DS31" s="90">
        <f t="shared" si="145"/>
        <v>0</v>
      </c>
      <c r="DT31" s="90">
        <f t="shared" si="145"/>
        <v>0</v>
      </c>
      <c r="DU31" s="93"/>
      <c r="DV31" s="32">
        <f t="shared" si="463"/>
        <v>0</v>
      </c>
      <c r="DW31" s="93">
        <v>0</v>
      </c>
      <c r="DX31" s="32">
        <f t="shared" si="464"/>
        <v>0</v>
      </c>
      <c r="DY31" s="93">
        <v>0</v>
      </c>
      <c r="DZ31" s="32">
        <f t="shared" si="465"/>
        <v>0</v>
      </c>
      <c r="EA31" s="90">
        <f t="shared" si="149"/>
        <v>0</v>
      </c>
      <c r="EB31" s="90">
        <f t="shared" si="149"/>
        <v>0</v>
      </c>
      <c r="EC31" s="92">
        <v>0</v>
      </c>
      <c r="ED31" s="32">
        <f t="shared" si="466"/>
        <v>0</v>
      </c>
      <c r="EE31" s="92"/>
      <c r="EF31" s="32">
        <f t="shared" si="467"/>
        <v>0</v>
      </c>
      <c r="EG31" s="92"/>
      <c r="EH31" s="32">
        <f t="shared" si="468"/>
        <v>0</v>
      </c>
      <c r="EI31" s="90">
        <f t="shared" si="153"/>
        <v>0</v>
      </c>
      <c r="EJ31" s="90">
        <f t="shared" si="153"/>
        <v>0</v>
      </c>
      <c r="EK31" s="93">
        <v>0</v>
      </c>
      <c r="EL31" s="32">
        <f t="shared" si="469"/>
        <v>0</v>
      </c>
      <c r="EM31" s="93">
        <v>0</v>
      </c>
      <c r="EN31" s="32">
        <f t="shared" si="470"/>
        <v>0</v>
      </c>
      <c r="EO31" s="93">
        <v>0</v>
      </c>
      <c r="EP31" s="32">
        <f t="shared" si="471"/>
        <v>0</v>
      </c>
      <c r="EQ31" s="90">
        <f t="shared" si="157"/>
        <v>0</v>
      </c>
      <c r="ER31" s="90">
        <f t="shared" si="157"/>
        <v>0</v>
      </c>
      <c r="ES31" s="93"/>
      <c r="ET31" s="32">
        <f t="shared" si="472"/>
        <v>0</v>
      </c>
      <c r="EU31" s="93"/>
      <c r="EV31" s="32">
        <f t="shared" si="473"/>
        <v>0</v>
      </c>
      <c r="EW31" s="93"/>
      <c r="EX31" s="32">
        <f t="shared" si="474"/>
        <v>0</v>
      </c>
      <c r="EY31" s="90">
        <f t="shared" si="158"/>
        <v>0</v>
      </c>
      <c r="EZ31" s="90">
        <f t="shared" si="158"/>
        <v>0</v>
      </c>
      <c r="FA31" s="94"/>
      <c r="FB31" s="32">
        <f t="shared" si="475"/>
        <v>0</v>
      </c>
      <c r="FC31" s="94">
        <v>0</v>
      </c>
      <c r="FD31" s="32">
        <f t="shared" si="476"/>
        <v>0</v>
      </c>
      <c r="FE31" s="96"/>
      <c r="FF31" s="32">
        <f t="shared" si="477"/>
        <v>0</v>
      </c>
      <c r="FG31" s="90">
        <f t="shared" si="162"/>
        <v>0</v>
      </c>
      <c r="FH31" s="90">
        <f t="shared" si="162"/>
        <v>0</v>
      </c>
      <c r="FI31" s="94">
        <v>0</v>
      </c>
      <c r="FJ31" s="32">
        <f t="shared" si="478"/>
        <v>0</v>
      </c>
      <c r="FK31" s="94">
        <v>0</v>
      </c>
      <c r="FL31" s="32">
        <f t="shared" si="479"/>
        <v>0</v>
      </c>
      <c r="FM31" s="94">
        <v>0</v>
      </c>
      <c r="FN31" s="32">
        <f t="shared" si="480"/>
        <v>0</v>
      </c>
      <c r="FO31" s="90">
        <f t="shared" si="166"/>
        <v>0</v>
      </c>
      <c r="FP31" s="90">
        <f t="shared" si="166"/>
        <v>0</v>
      </c>
      <c r="FQ31" s="132">
        <v>0</v>
      </c>
      <c r="FR31" s="32">
        <f t="shared" si="481"/>
        <v>0</v>
      </c>
      <c r="FS31" s="132">
        <v>0</v>
      </c>
      <c r="FT31" s="32">
        <f t="shared" si="482"/>
        <v>0</v>
      </c>
      <c r="FU31" s="132">
        <v>0</v>
      </c>
      <c r="FV31" s="32">
        <f t="shared" si="483"/>
        <v>0</v>
      </c>
      <c r="FW31" s="90">
        <f t="shared" si="170"/>
        <v>0</v>
      </c>
      <c r="FX31" s="90">
        <f t="shared" si="170"/>
        <v>0</v>
      </c>
      <c r="FY31" s="94">
        <v>0</v>
      </c>
      <c r="FZ31" s="32">
        <f t="shared" si="484"/>
        <v>0</v>
      </c>
      <c r="GA31" s="94"/>
      <c r="GB31" s="32">
        <f t="shared" si="485"/>
        <v>0</v>
      </c>
      <c r="GC31" s="94"/>
      <c r="GD31" s="32">
        <f t="shared" si="486"/>
        <v>0</v>
      </c>
      <c r="GE31" s="90">
        <f t="shared" si="174"/>
        <v>0</v>
      </c>
      <c r="GF31" s="90">
        <f t="shared" si="174"/>
        <v>0</v>
      </c>
      <c r="GG31" s="93"/>
      <c r="GH31" s="32">
        <f t="shared" si="487"/>
        <v>0</v>
      </c>
      <c r="GI31" s="93"/>
      <c r="GJ31" s="32">
        <f t="shared" si="488"/>
        <v>0</v>
      </c>
      <c r="GK31" s="93"/>
      <c r="GL31" s="32">
        <f t="shared" si="489"/>
        <v>0</v>
      </c>
      <c r="GM31" s="90">
        <f t="shared" si="178"/>
        <v>0</v>
      </c>
      <c r="GN31" s="90">
        <f t="shared" si="178"/>
        <v>0</v>
      </c>
      <c r="GO31" s="92">
        <v>0</v>
      </c>
      <c r="GP31" s="32">
        <f t="shared" si="490"/>
        <v>0</v>
      </c>
      <c r="GQ31" s="92">
        <v>0</v>
      </c>
      <c r="GR31" s="32">
        <f t="shared" si="491"/>
        <v>0</v>
      </c>
      <c r="GS31" s="92">
        <v>0</v>
      </c>
      <c r="GT31" s="32">
        <f t="shared" si="492"/>
        <v>0</v>
      </c>
      <c r="GU31" s="90">
        <f t="shared" si="179"/>
        <v>0</v>
      </c>
      <c r="GV31" s="90">
        <f t="shared" si="179"/>
        <v>0</v>
      </c>
      <c r="GW31" s="93"/>
      <c r="GX31" s="32">
        <f t="shared" si="493"/>
        <v>0</v>
      </c>
      <c r="GY31" s="93"/>
      <c r="GZ31" s="32">
        <f t="shared" si="494"/>
        <v>0</v>
      </c>
      <c r="HA31" s="93"/>
      <c r="HB31" s="32">
        <f t="shared" si="495"/>
        <v>0</v>
      </c>
      <c r="HC31" s="90">
        <f t="shared" si="183"/>
        <v>0</v>
      </c>
      <c r="HD31" s="90">
        <f t="shared" si="183"/>
        <v>0</v>
      </c>
      <c r="HE31" s="93">
        <v>0</v>
      </c>
      <c r="HF31" s="32">
        <f t="shared" si="496"/>
        <v>0</v>
      </c>
      <c r="HG31" s="93"/>
      <c r="HH31" s="32">
        <f t="shared" si="497"/>
        <v>0</v>
      </c>
      <c r="HI31" s="93"/>
      <c r="HJ31" s="32">
        <f t="shared" si="498"/>
        <v>0</v>
      </c>
      <c r="HK31" s="90">
        <f t="shared" si="184"/>
        <v>0</v>
      </c>
      <c r="HL31" s="90">
        <f t="shared" si="184"/>
        <v>0</v>
      </c>
      <c r="HM31" s="93">
        <v>0</v>
      </c>
      <c r="HN31" s="32">
        <f t="shared" si="499"/>
        <v>0</v>
      </c>
      <c r="HO31" s="93">
        <v>0</v>
      </c>
      <c r="HP31" s="32">
        <f t="shared" si="500"/>
        <v>0</v>
      </c>
      <c r="HQ31" s="93">
        <v>0</v>
      </c>
      <c r="HR31" s="32">
        <f t="shared" si="501"/>
        <v>0</v>
      </c>
      <c r="HS31" s="90">
        <f t="shared" si="185"/>
        <v>0</v>
      </c>
      <c r="HT31" s="90">
        <f t="shared" si="185"/>
        <v>0</v>
      </c>
      <c r="HU31" s="134"/>
      <c r="HV31" s="32">
        <f t="shared" si="502"/>
        <v>0</v>
      </c>
      <c r="HW31" s="134"/>
      <c r="HX31" s="32">
        <f t="shared" si="503"/>
        <v>0</v>
      </c>
      <c r="HY31" s="134"/>
      <c r="HZ31" s="32">
        <f t="shared" si="504"/>
        <v>0</v>
      </c>
      <c r="IA31" s="90">
        <f t="shared" si="202"/>
        <v>0</v>
      </c>
      <c r="IB31" s="90">
        <f t="shared" si="202"/>
        <v>0</v>
      </c>
      <c r="IC31" s="93">
        <v>0</v>
      </c>
      <c r="ID31" s="32">
        <f t="shared" si="505"/>
        <v>0</v>
      </c>
      <c r="IE31" s="93">
        <v>0</v>
      </c>
      <c r="IF31" s="32">
        <f t="shared" si="506"/>
        <v>0</v>
      </c>
      <c r="IG31" s="93">
        <v>0</v>
      </c>
      <c r="IH31" s="32">
        <f t="shared" si="507"/>
        <v>0</v>
      </c>
      <c r="II31" s="90">
        <f t="shared" si="189"/>
        <v>0</v>
      </c>
      <c r="IJ31" s="90">
        <f t="shared" si="189"/>
        <v>0</v>
      </c>
      <c r="IK31" s="91"/>
      <c r="IL31" s="32">
        <f t="shared" si="508"/>
        <v>0</v>
      </c>
      <c r="IM31" s="91"/>
      <c r="IN31" s="32">
        <f t="shared" si="509"/>
        <v>0</v>
      </c>
      <c r="IO31" s="91"/>
      <c r="IP31" s="32">
        <f t="shared" si="510"/>
        <v>0</v>
      </c>
      <c r="IQ31" s="90">
        <f t="shared" si="193"/>
        <v>0</v>
      </c>
      <c r="IR31" s="90">
        <f t="shared" si="193"/>
        <v>0</v>
      </c>
      <c r="IS31" s="91">
        <f t="shared" si="511"/>
        <v>1</v>
      </c>
      <c r="IT31" s="91">
        <f t="shared" si="511"/>
        <v>15</v>
      </c>
      <c r="IU31" s="91">
        <f t="shared" si="511"/>
        <v>0</v>
      </c>
      <c r="IV31" s="91">
        <f t="shared" si="511"/>
        <v>0</v>
      </c>
      <c r="IW31" s="91">
        <f t="shared" si="511"/>
        <v>0</v>
      </c>
      <c r="IX31" s="91">
        <f t="shared" si="511"/>
        <v>0</v>
      </c>
      <c r="IY31" s="91">
        <f t="shared" si="511"/>
        <v>1</v>
      </c>
      <c r="IZ31" s="91">
        <f t="shared" si="511"/>
        <v>15</v>
      </c>
    </row>
    <row r="32" spans="1:260" ht="28.2" customHeight="1" x14ac:dyDescent="0.3">
      <c r="A32" s="33">
        <v>5</v>
      </c>
      <c r="B32" s="11" t="s">
        <v>55</v>
      </c>
      <c r="C32" s="16" t="s">
        <v>12</v>
      </c>
      <c r="D32" s="9">
        <v>140</v>
      </c>
      <c r="E32" s="93"/>
      <c r="F32" s="32">
        <f t="shared" si="103"/>
        <v>0</v>
      </c>
      <c r="G32" s="93"/>
      <c r="H32" s="32">
        <f t="shared" si="103"/>
        <v>0</v>
      </c>
      <c r="I32" s="93"/>
      <c r="J32" s="32">
        <f t="shared" si="421"/>
        <v>0</v>
      </c>
      <c r="K32" s="90">
        <f t="shared" si="105"/>
        <v>0</v>
      </c>
      <c r="L32" s="90">
        <f t="shared" si="105"/>
        <v>0</v>
      </c>
      <c r="M32" s="125"/>
      <c r="N32" s="32">
        <f t="shared" si="422"/>
        <v>0</v>
      </c>
      <c r="O32" s="125"/>
      <c r="P32" s="32">
        <f t="shared" si="423"/>
        <v>0</v>
      </c>
      <c r="Q32" s="125"/>
      <c r="R32" s="32">
        <f t="shared" si="424"/>
        <v>0</v>
      </c>
      <c r="S32" s="90">
        <f t="shared" si="109"/>
        <v>0</v>
      </c>
      <c r="T32" s="90">
        <f t="shared" si="109"/>
        <v>0</v>
      </c>
      <c r="U32" s="93">
        <v>0</v>
      </c>
      <c r="V32" s="32">
        <f t="shared" si="425"/>
        <v>0</v>
      </c>
      <c r="W32" s="93">
        <v>0</v>
      </c>
      <c r="X32" s="32">
        <f t="shared" si="426"/>
        <v>0</v>
      </c>
      <c r="Y32" s="93">
        <v>0</v>
      </c>
      <c r="Z32" s="32">
        <f t="shared" si="427"/>
        <v>0</v>
      </c>
      <c r="AA32" s="90">
        <f t="shared" si="110"/>
        <v>0</v>
      </c>
      <c r="AB32" s="90">
        <f t="shared" si="110"/>
        <v>0</v>
      </c>
      <c r="AC32" s="92">
        <v>0</v>
      </c>
      <c r="AD32" s="32">
        <f t="shared" si="428"/>
        <v>0</v>
      </c>
      <c r="AE32" s="92">
        <v>0</v>
      </c>
      <c r="AF32" s="32">
        <f t="shared" si="429"/>
        <v>0</v>
      </c>
      <c r="AG32" s="92">
        <v>0</v>
      </c>
      <c r="AH32" s="32">
        <f t="shared" si="430"/>
        <v>0</v>
      </c>
      <c r="AI32" s="90">
        <f t="shared" si="111"/>
        <v>0</v>
      </c>
      <c r="AJ32" s="90">
        <f t="shared" si="111"/>
        <v>0</v>
      </c>
      <c r="AK32" s="93">
        <v>0</v>
      </c>
      <c r="AL32" s="32">
        <v>70</v>
      </c>
      <c r="AM32" s="93">
        <v>0</v>
      </c>
      <c r="AN32" s="32">
        <f t="shared" si="432"/>
        <v>0</v>
      </c>
      <c r="AO32" s="93">
        <v>0</v>
      </c>
      <c r="AP32" s="32">
        <f t="shared" si="433"/>
        <v>0</v>
      </c>
      <c r="AQ32" s="90">
        <f t="shared" si="112"/>
        <v>0</v>
      </c>
      <c r="AR32" s="90">
        <f t="shared" si="112"/>
        <v>70</v>
      </c>
      <c r="AS32" s="93"/>
      <c r="AT32" s="32">
        <f t="shared" si="434"/>
        <v>0</v>
      </c>
      <c r="AU32" s="93"/>
      <c r="AV32" s="32">
        <f t="shared" si="435"/>
        <v>0</v>
      </c>
      <c r="AW32" s="93"/>
      <c r="AX32" s="32">
        <f t="shared" si="436"/>
        <v>0</v>
      </c>
      <c r="AY32" s="90">
        <f t="shared" si="113"/>
        <v>0</v>
      </c>
      <c r="AZ32" s="90">
        <f t="shared" si="113"/>
        <v>0</v>
      </c>
      <c r="BA32" s="93"/>
      <c r="BB32" s="32">
        <f t="shared" si="437"/>
        <v>0</v>
      </c>
      <c r="BC32" s="93"/>
      <c r="BD32" s="32">
        <f t="shared" si="438"/>
        <v>0</v>
      </c>
      <c r="BE32" s="93"/>
      <c r="BF32" s="32">
        <f t="shared" si="439"/>
        <v>0</v>
      </c>
      <c r="BG32" s="90">
        <f t="shared" si="116"/>
        <v>0</v>
      </c>
      <c r="BH32" s="90">
        <f t="shared" si="116"/>
        <v>0</v>
      </c>
      <c r="BI32" s="93">
        <v>0</v>
      </c>
      <c r="BJ32" s="32">
        <f t="shared" si="440"/>
        <v>0</v>
      </c>
      <c r="BK32" s="93">
        <v>0</v>
      </c>
      <c r="BL32" s="32">
        <f t="shared" si="441"/>
        <v>0</v>
      </c>
      <c r="BM32" s="93">
        <v>0</v>
      </c>
      <c r="BN32" s="32">
        <f t="shared" si="442"/>
        <v>0</v>
      </c>
      <c r="BO32" s="90">
        <f t="shared" si="120"/>
        <v>0</v>
      </c>
      <c r="BP32" s="90">
        <f t="shared" si="120"/>
        <v>0</v>
      </c>
      <c r="BQ32" s="92"/>
      <c r="BR32" s="32">
        <f t="shared" si="443"/>
        <v>0</v>
      </c>
      <c r="BS32" s="92"/>
      <c r="BT32" s="32">
        <f t="shared" si="444"/>
        <v>0</v>
      </c>
      <c r="BU32" s="92"/>
      <c r="BV32" s="32">
        <f t="shared" si="445"/>
        <v>0</v>
      </c>
      <c r="BW32" s="90">
        <f t="shared" si="124"/>
        <v>0</v>
      </c>
      <c r="BX32" s="90">
        <f t="shared" si="124"/>
        <v>0</v>
      </c>
      <c r="BY32" s="93"/>
      <c r="BZ32" s="32">
        <f t="shared" si="446"/>
        <v>0</v>
      </c>
      <c r="CA32" s="93"/>
      <c r="CB32" s="32">
        <f t="shared" si="447"/>
        <v>0</v>
      </c>
      <c r="CC32" s="93"/>
      <c r="CD32" s="32">
        <f t="shared" si="448"/>
        <v>0</v>
      </c>
      <c r="CE32" s="90">
        <f t="shared" si="128"/>
        <v>0</v>
      </c>
      <c r="CF32" s="90">
        <f t="shared" si="128"/>
        <v>0</v>
      </c>
      <c r="CG32" s="93"/>
      <c r="CH32" s="32">
        <f t="shared" si="449"/>
        <v>0</v>
      </c>
      <c r="CI32" s="93"/>
      <c r="CJ32" s="32">
        <f t="shared" si="450"/>
        <v>0</v>
      </c>
      <c r="CK32" s="93"/>
      <c r="CL32" s="32">
        <f t="shared" si="451"/>
        <v>0</v>
      </c>
      <c r="CM32" s="90">
        <f t="shared" si="129"/>
        <v>0</v>
      </c>
      <c r="CN32" s="90">
        <f t="shared" si="129"/>
        <v>0</v>
      </c>
      <c r="CO32" s="93">
        <v>0</v>
      </c>
      <c r="CP32" s="32">
        <f t="shared" si="452"/>
        <v>0</v>
      </c>
      <c r="CQ32" s="93"/>
      <c r="CR32" s="32">
        <f t="shared" si="453"/>
        <v>0</v>
      </c>
      <c r="CS32" s="93"/>
      <c r="CT32" s="32">
        <f t="shared" si="454"/>
        <v>0</v>
      </c>
      <c r="CU32" s="90">
        <f t="shared" si="133"/>
        <v>0</v>
      </c>
      <c r="CV32" s="90">
        <f t="shared" si="133"/>
        <v>0</v>
      </c>
      <c r="CW32" s="93"/>
      <c r="CX32" s="32">
        <f t="shared" si="512"/>
        <v>0</v>
      </c>
      <c r="CY32" s="93"/>
      <c r="CZ32" s="32">
        <f t="shared" si="455"/>
        <v>0</v>
      </c>
      <c r="DA32" s="93"/>
      <c r="DB32" s="32">
        <f t="shared" si="456"/>
        <v>0</v>
      </c>
      <c r="DC32" s="90">
        <f t="shared" si="137"/>
        <v>0</v>
      </c>
      <c r="DD32" s="90">
        <f t="shared" si="137"/>
        <v>0</v>
      </c>
      <c r="DE32" s="94">
        <v>0</v>
      </c>
      <c r="DF32" s="32">
        <f t="shared" si="457"/>
        <v>0</v>
      </c>
      <c r="DG32" s="94">
        <v>0</v>
      </c>
      <c r="DH32" s="32">
        <f t="shared" si="458"/>
        <v>0</v>
      </c>
      <c r="DI32" s="94">
        <v>0</v>
      </c>
      <c r="DJ32" s="32">
        <f t="shared" si="459"/>
        <v>0</v>
      </c>
      <c r="DK32" s="90">
        <f t="shared" si="141"/>
        <v>0</v>
      </c>
      <c r="DL32" s="90">
        <f t="shared" si="141"/>
        <v>0</v>
      </c>
      <c r="DM32" s="94">
        <v>0</v>
      </c>
      <c r="DN32" s="32">
        <f t="shared" si="460"/>
        <v>0</v>
      </c>
      <c r="DO32" s="94">
        <v>0</v>
      </c>
      <c r="DP32" s="32">
        <f t="shared" si="461"/>
        <v>0</v>
      </c>
      <c r="DQ32" s="94">
        <v>0</v>
      </c>
      <c r="DR32" s="32">
        <f t="shared" si="462"/>
        <v>0</v>
      </c>
      <c r="DS32" s="90">
        <f t="shared" si="145"/>
        <v>0</v>
      </c>
      <c r="DT32" s="90">
        <f t="shared" si="145"/>
        <v>0</v>
      </c>
      <c r="DU32" s="93"/>
      <c r="DV32" s="32">
        <f t="shared" si="463"/>
        <v>0</v>
      </c>
      <c r="DW32" s="93"/>
      <c r="DX32" s="32">
        <f t="shared" si="464"/>
        <v>0</v>
      </c>
      <c r="DY32" s="93"/>
      <c r="DZ32" s="32">
        <f t="shared" si="465"/>
        <v>0</v>
      </c>
      <c r="EA32" s="90">
        <f t="shared" si="149"/>
        <v>0</v>
      </c>
      <c r="EB32" s="90">
        <f t="shared" si="149"/>
        <v>0</v>
      </c>
      <c r="EC32" s="92"/>
      <c r="ED32" s="32">
        <f t="shared" si="466"/>
        <v>0</v>
      </c>
      <c r="EE32" s="92"/>
      <c r="EF32" s="32">
        <f t="shared" si="467"/>
        <v>0</v>
      </c>
      <c r="EG32" s="92"/>
      <c r="EH32" s="32">
        <f t="shared" si="468"/>
        <v>0</v>
      </c>
      <c r="EI32" s="90">
        <f t="shared" si="153"/>
        <v>0</v>
      </c>
      <c r="EJ32" s="90">
        <f t="shared" si="153"/>
        <v>0</v>
      </c>
      <c r="EK32" s="93">
        <v>0</v>
      </c>
      <c r="EL32" s="32">
        <f t="shared" si="469"/>
        <v>0</v>
      </c>
      <c r="EM32" s="93">
        <v>0</v>
      </c>
      <c r="EN32" s="32">
        <f t="shared" si="470"/>
        <v>0</v>
      </c>
      <c r="EO32" s="93"/>
      <c r="EP32" s="32">
        <f t="shared" si="471"/>
        <v>0</v>
      </c>
      <c r="EQ32" s="90">
        <f t="shared" si="157"/>
        <v>0</v>
      </c>
      <c r="ER32" s="90">
        <f t="shared" si="157"/>
        <v>0</v>
      </c>
      <c r="ES32" s="93"/>
      <c r="ET32" s="32">
        <f t="shared" si="472"/>
        <v>0</v>
      </c>
      <c r="EU32" s="93"/>
      <c r="EV32" s="32">
        <f t="shared" si="473"/>
        <v>0</v>
      </c>
      <c r="EW32" s="93"/>
      <c r="EX32" s="32">
        <f t="shared" si="474"/>
        <v>0</v>
      </c>
      <c r="EY32" s="90">
        <f t="shared" si="158"/>
        <v>0</v>
      </c>
      <c r="EZ32" s="90">
        <f t="shared" si="158"/>
        <v>0</v>
      </c>
      <c r="FA32" s="94"/>
      <c r="FB32" s="32">
        <f t="shared" si="475"/>
        <v>0</v>
      </c>
      <c r="FC32" s="94"/>
      <c r="FD32" s="32">
        <f t="shared" si="476"/>
        <v>0</v>
      </c>
      <c r="FE32" s="123">
        <v>0</v>
      </c>
      <c r="FF32" s="32">
        <f t="shared" si="477"/>
        <v>0</v>
      </c>
      <c r="FG32" s="90">
        <f t="shared" si="162"/>
        <v>0</v>
      </c>
      <c r="FH32" s="90">
        <f t="shared" si="162"/>
        <v>0</v>
      </c>
      <c r="FI32" s="94">
        <v>0</v>
      </c>
      <c r="FJ32" s="32">
        <f t="shared" si="478"/>
        <v>0</v>
      </c>
      <c r="FK32" s="94">
        <v>0</v>
      </c>
      <c r="FL32" s="32">
        <f t="shared" si="479"/>
        <v>0</v>
      </c>
      <c r="FM32" s="94">
        <v>0</v>
      </c>
      <c r="FN32" s="32">
        <f t="shared" si="480"/>
        <v>0</v>
      </c>
      <c r="FO32" s="90">
        <f t="shared" si="166"/>
        <v>0</v>
      </c>
      <c r="FP32" s="90">
        <f t="shared" si="166"/>
        <v>0</v>
      </c>
      <c r="FQ32" s="132">
        <v>0</v>
      </c>
      <c r="FR32" s="32">
        <f t="shared" si="481"/>
        <v>0</v>
      </c>
      <c r="FS32" s="132">
        <v>0</v>
      </c>
      <c r="FT32" s="32">
        <f t="shared" si="482"/>
        <v>0</v>
      </c>
      <c r="FU32" s="132">
        <v>0</v>
      </c>
      <c r="FV32" s="32">
        <f t="shared" si="483"/>
        <v>0</v>
      </c>
      <c r="FW32" s="90">
        <f t="shared" si="170"/>
        <v>0</v>
      </c>
      <c r="FX32" s="90">
        <f t="shared" si="170"/>
        <v>0</v>
      </c>
      <c r="FY32" s="94">
        <v>0</v>
      </c>
      <c r="FZ32" s="32">
        <f t="shared" si="484"/>
        <v>0</v>
      </c>
      <c r="GA32" s="94"/>
      <c r="GB32" s="32">
        <f t="shared" si="485"/>
        <v>0</v>
      </c>
      <c r="GC32" s="94"/>
      <c r="GD32" s="32">
        <f t="shared" si="486"/>
        <v>0</v>
      </c>
      <c r="GE32" s="90">
        <f t="shared" si="174"/>
        <v>0</v>
      </c>
      <c r="GF32" s="90">
        <f t="shared" si="174"/>
        <v>0</v>
      </c>
      <c r="GG32" s="93"/>
      <c r="GH32" s="32">
        <v>70</v>
      </c>
      <c r="GI32" s="93"/>
      <c r="GJ32" s="32">
        <f t="shared" si="488"/>
        <v>0</v>
      </c>
      <c r="GK32" s="93"/>
      <c r="GL32" s="32">
        <f t="shared" si="489"/>
        <v>0</v>
      </c>
      <c r="GM32" s="90">
        <f t="shared" si="178"/>
        <v>0</v>
      </c>
      <c r="GN32" s="90">
        <f t="shared" si="178"/>
        <v>70</v>
      </c>
      <c r="GO32" s="92">
        <v>0</v>
      </c>
      <c r="GP32" s="32">
        <f t="shared" si="490"/>
        <v>0</v>
      </c>
      <c r="GQ32" s="92">
        <v>0</v>
      </c>
      <c r="GR32" s="32">
        <f t="shared" si="491"/>
        <v>0</v>
      </c>
      <c r="GS32" s="92">
        <v>0</v>
      </c>
      <c r="GT32" s="32">
        <f t="shared" si="492"/>
        <v>0</v>
      </c>
      <c r="GU32" s="90">
        <f t="shared" si="179"/>
        <v>0</v>
      </c>
      <c r="GV32" s="90">
        <f t="shared" si="179"/>
        <v>0</v>
      </c>
      <c r="GW32" s="93"/>
      <c r="GX32" s="32">
        <f t="shared" si="493"/>
        <v>0</v>
      </c>
      <c r="GY32" s="93"/>
      <c r="GZ32" s="32">
        <f t="shared" si="494"/>
        <v>0</v>
      </c>
      <c r="HA32" s="93"/>
      <c r="HB32" s="32">
        <f t="shared" si="495"/>
        <v>0</v>
      </c>
      <c r="HC32" s="90">
        <f t="shared" si="183"/>
        <v>0</v>
      </c>
      <c r="HD32" s="90">
        <f t="shared" si="183"/>
        <v>0</v>
      </c>
      <c r="HE32" s="93"/>
      <c r="HF32" s="32">
        <f t="shared" si="496"/>
        <v>0</v>
      </c>
      <c r="HG32" s="93"/>
      <c r="HH32" s="32">
        <f t="shared" si="497"/>
        <v>0</v>
      </c>
      <c r="HI32" s="93"/>
      <c r="HJ32" s="32">
        <f t="shared" si="498"/>
        <v>0</v>
      </c>
      <c r="HK32" s="90">
        <f t="shared" si="184"/>
        <v>0</v>
      </c>
      <c r="HL32" s="90">
        <f t="shared" si="184"/>
        <v>0</v>
      </c>
      <c r="HM32" s="93">
        <v>0</v>
      </c>
      <c r="HN32" s="32">
        <f t="shared" si="499"/>
        <v>0</v>
      </c>
      <c r="HO32" s="93">
        <v>0</v>
      </c>
      <c r="HP32" s="32">
        <f t="shared" si="500"/>
        <v>0</v>
      </c>
      <c r="HQ32" s="93">
        <v>0</v>
      </c>
      <c r="HR32" s="32">
        <f t="shared" si="501"/>
        <v>0</v>
      </c>
      <c r="HS32" s="90">
        <f t="shared" si="185"/>
        <v>0</v>
      </c>
      <c r="HT32" s="90">
        <f t="shared" si="185"/>
        <v>0</v>
      </c>
      <c r="HU32" s="134">
        <v>0</v>
      </c>
      <c r="HV32" s="32">
        <f t="shared" si="502"/>
        <v>0</v>
      </c>
      <c r="HW32" s="134">
        <v>0</v>
      </c>
      <c r="HX32" s="32">
        <f t="shared" si="503"/>
        <v>0</v>
      </c>
      <c r="HY32" s="134"/>
      <c r="HZ32" s="32">
        <f t="shared" si="504"/>
        <v>0</v>
      </c>
      <c r="IA32" s="90">
        <f t="shared" si="202"/>
        <v>0</v>
      </c>
      <c r="IB32" s="90">
        <f t="shared" si="202"/>
        <v>0</v>
      </c>
      <c r="IC32" s="93">
        <v>1</v>
      </c>
      <c r="ID32" s="32">
        <f>70+70+70+70+140</f>
        <v>420</v>
      </c>
      <c r="IE32" s="93">
        <v>0</v>
      </c>
      <c r="IF32" s="32">
        <f t="shared" si="506"/>
        <v>0</v>
      </c>
      <c r="IG32" s="93">
        <v>0</v>
      </c>
      <c r="IH32" s="32">
        <f t="shared" si="507"/>
        <v>0</v>
      </c>
      <c r="II32" s="90">
        <f t="shared" si="189"/>
        <v>1</v>
      </c>
      <c r="IJ32" s="90">
        <f t="shared" si="189"/>
        <v>420</v>
      </c>
      <c r="IK32" s="91"/>
      <c r="IL32" s="32">
        <f t="shared" si="508"/>
        <v>0</v>
      </c>
      <c r="IM32" s="91"/>
      <c r="IN32" s="32">
        <f t="shared" si="509"/>
        <v>0</v>
      </c>
      <c r="IO32" s="91"/>
      <c r="IP32" s="32">
        <f t="shared" si="510"/>
        <v>0</v>
      </c>
      <c r="IQ32" s="90">
        <f t="shared" si="193"/>
        <v>0</v>
      </c>
      <c r="IR32" s="90">
        <f t="shared" si="193"/>
        <v>0</v>
      </c>
      <c r="IS32" s="91">
        <f t="shared" si="511"/>
        <v>1</v>
      </c>
      <c r="IT32" s="91">
        <f t="shared" si="511"/>
        <v>560</v>
      </c>
      <c r="IU32" s="91">
        <f t="shared" si="511"/>
        <v>0</v>
      </c>
      <c r="IV32" s="91">
        <f t="shared" si="511"/>
        <v>0</v>
      </c>
      <c r="IW32" s="91">
        <f t="shared" si="511"/>
        <v>0</v>
      </c>
      <c r="IX32" s="91">
        <f t="shared" si="511"/>
        <v>0</v>
      </c>
      <c r="IY32" s="91">
        <f t="shared" si="511"/>
        <v>1</v>
      </c>
      <c r="IZ32" s="91">
        <f t="shared" si="511"/>
        <v>560</v>
      </c>
    </row>
    <row r="33" spans="1:260" s="129" customFormat="1" ht="31.8" customHeight="1" x14ac:dyDescent="0.3">
      <c r="A33" s="19">
        <v>6</v>
      </c>
      <c r="B33" s="18" t="s">
        <v>171</v>
      </c>
      <c r="C33" s="19" t="s">
        <v>12</v>
      </c>
      <c r="D33" s="176">
        <v>5.25</v>
      </c>
      <c r="E33" s="124"/>
      <c r="F33" s="32">
        <f t="shared" si="103"/>
        <v>0</v>
      </c>
      <c r="G33" s="124"/>
      <c r="H33" s="32">
        <f t="shared" si="103"/>
        <v>0</v>
      </c>
      <c r="I33" s="124"/>
      <c r="J33" s="32">
        <f t="shared" si="421"/>
        <v>0</v>
      </c>
      <c r="K33" s="89">
        <f t="shared" si="105"/>
        <v>0</v>
      </c>
      <c r="L33" s="89">
        <f t="shared" si="105"/>
        <v>0</v>
      </c>
      <c r="M33" s="124"/>
      <c r="N33" s="32">
        <f t="shared" si="422"/>
        <v>0</v>
      </c>
      <c r="O33" s="124"/>
      <c r="P33" s="32">
        <f t="shared" si="423"/>
        <v>0</v>
      </c>
      <c r="Q33" s="124"/>
      <c r="R33" s="32">
        <f t="shared" si="424"/>
        <v>0</v>
      </c>
      <c r="S33" s="89">
        <f t="shared" si="109"/>
        <v>0</v>
      </c>
      <c r="T33" s="89">
        <f t="shared" si="109"/>
        <v>0</v>
      </c>
      <c r="U33" s="124">
        <v>0</v>
      </c>
      <c r="V33" s="32">
        <f t="shared" si="425"/>
        <v>0</v>
      </c>
      <c r="W33" s="124">
        <v>0</v>
      </c>
      <c r="X33" s="32">
        <f t="shared" si="426"/>
        <v>0</v>
      </c>
      <c r="Y33" s="124">
        <v>0</v>
      </c>
      <c r="Z33" s="32">
        <f t="shared" si="427"/>
        <v>0</v>
      </c>
      <c r="AA33" s="89">
        <f t="shared" si="110"/>
        <v>0</v>
      </c>
      <c r="AB33" s="89">
        <f t="shared" si="110"/>
        <v>0</v>
      </c>
      <c r="AC33" s="182">
        <v>0</v>
      </c>
      <c r="AD33" s="32">
        <f t="shared" si="428"/>
        <v>0</v>
      </c>
      <c r="AE33" s="182">
        <v>0</v>
      </c>
      <c r="AF33" s="32">
        <f t="shared" si="429"/>
        <v>0</v>
      </c>
      <c r="AG33" s="182">
        <v>0</v>
      </c>
      <c r="AH33" s="32">
        <f t="shared" si="430"/>
        <v>0</v>
      </c>
      <c r="AI33" s="89">
        <f t="shared" si="111"/>
        <v>0</v>
      </c>
      <c r="AJ33" s="89">
        <f t="shared" si="111"/>
        <v>0</v>
      </c>
      <c r="AK33" s="124">
        <v>1</v>
      </c>
      <c r="AL33" s="32">
        <f t="shared" si="431"/>
        <v>5.25</v>
      </c>
      <c r="AM33" s="124">
        <v>1</v>
      </c>
      <c r="AN33" s="32">
        <f t="shared" si="432"/>
        <v>5.25</v>
      </c>
      <c r="AO33" s="124">
        <v>0</v>
      </c>
      <c r="AP33" s="32">
        <f t="shared" si="433"/>
        <v>0</v>
      </c>
      <c r="AQ33" s="89">
        <f t="shared" si="112"/>
        <v>2</v>
      </c>
      <c r="AR33" s="89">
        <f t="shared" si="112"/>
        <v>10.5</v>
      </c>
      <c r="AS33" s="124"/>
      <c r="AT33" s="32">
        <f t="shared" si="434"/>
        <v>0</v>
      </c>
      <c r="AU33" s="124"/>
      <c r="AV33" s="32">
        <f t="shared" si="435"/>
        <v>0</v>
      </c>
      <c r="AW33" s="124"/>
      <c r="AX33" s="32">
        <f t="shared" si="436"/>
        <v>0</v>
      </c>
      <c r="AY33" s="89">
        <f t="shared" si="113"/>
        <v>0</v>
      </c>
      <c r="AZ33" s="89">
        <f t="shared" si="113"/>
        <v>0</v>
      </c>
      <c r="BA33" s="124"/>
      <c r="BB33" s="32">
        <f t="shared" si="437"/>
        <v>0</v>
      </c>
      <c r="BC33" s="124"/>
      <c r="BD33" s="32">
        <f t="shared" si="438"/>
        <v>0</v>
      </c>
      <c r="BE33" s="124"/>
      <c r="BF33" s="32">
        <f t="shared" si="439"/>
        <v>0</v>
      </c>
      <c r="BG33" s="89">
        <f t="shared" si="116"/>
        <v>0</v>
      </c>
      <c r="BH33" s="89">
        <f t="shared" si="116"/>
        <v>0</v>
      </c>
      <c r="BI33" s="124">
        <v>0</v>
      </c>
      <c r="BJ33" s="32">
        <f t="shared" si="440"/>
        <v>0</v>
      </c>
      <c r="BK33" s="124">
        <v>0</v>
      </c>
      <c r="BL33" s="32">
        <f t="shared" si="441"/>
        <v>0</v>
      </c>
      <c r="BM33" s="124">
        <v>0</v>
      </c>
      <c r="BN33" s="32">
        <f t="shared" si="442"/>
        <v>0</v>
      </c>
      <c r="BO33" s="89">
        <f t="shared" si="120"/>
        <v>0</v>
      </c>
      <c r="BP33" s="89">
        <f t="shared" si="120"/>
        <v>0</v>
      </c>
      <c r="BQ33" s="182"/>
      <c r="BR33" s="32">
        <f t="shared" si="443"/>
        <v>0</v>
      </c>
      <c r="BS33" s="182"/>
      <c r="BT33" s="32">
        <f t="shared" si="444"/>
        <v>0</v>
      </c>
      <c r="BU33" s="182"/>
      <c r="BV33" s="32">
        <f t="shared" si="445"/>
        <v>0</v>
      </c>
      <c r="BW33" s="89">
        <f t="shared" si="124"/>
        <v>0</v>
      </c>
      <c r="BX33" s="89">
        <f t="shared" si="124"/>
        <v>0</v>
      </c>
      <c r="BY33" s="124"/>
      <c r="BZ33" s="32">
        <f t="shared" si="446"/>
        <v>0</v>
      </c>
      <c r="CA33" s="124"/>
      <c r="CB33" s="32">
        <f t="shared" si="447"/>
        <v>0</v>
      </c>
      <c r="CC33" s="124"/>
      <c r="CD33" s="32">
        <f t="shared" si="448"/>
        <v>0</v>
      </c>
      <c r="CE33" s="89">
        <f t="shared" si="128"/>
        <v>0</v>
      </c>
      <c r="CF33" s="89">
        <f t="shared" si="128"/>
        <v>0</v>
      </c>
      <c r="CG33" s="124"/>
      <c r="CH33" s="32">
        <f t="shared" si="449"/>
        <v>0</v>
      </c>
      <c r="CI33" s="124"/>
      <c r="CJ33" s="32">
        <f t="shared" si="450"/>
        <v>0</v>
      </c>
      <c r="CK33" s="124"/>
      <c r="CL33" s="32">
        <f t="shared" si="451"/>
        <v>0</v>
      </c>
      <c r="CM33" s="89">
        <f t="shared" si="129"/>
        <v>0</v>
      </c>
      <c r="CN33" s="89">
        <f t="shared" si="129"/>
        <v>0</v>
      </c>
      <c r="CO33" s="124">
        <v>2</v>
      </c>
      <c r="CP33" s="32">
        <f t="shared" si="452"/>
        <v>10.5</v>
      </c>
      <c r="CQ33" s="124"/>
      <c r="CR33" s="32">
        <f t="shared" si="453"/>
        <v>0</v>
      </c>
      <c r="CS33" s="124"/>
      <c r="CT33" s="32">
        <f t="shared" si="454"/>
        <v>0</v>
      </c>
      <c r="CU33" s="89">
        <f t="shared" si="133"/>
        <v>2</v>
      </c>
      <c r="CV33" s="89">
        <f t="shared" si="133"/>
        <v>10.5</v>
      </c>
      <c r="CW33" s="124"/>
      <c r="CX33" s="32">
        <f t="shared" si="512"/>
        <v>0</v>
      </c>
      <c r="CY33" s="124"/>
      <c r="CZ33" s="32">
        <f t="shared" si="455"/>
        <v>0</v>
      </c>
      <c r="DA33" s="124"/>
      <c r="DB33" s="32">
        <f t="shared" si="456"/>
        <v>0</v>
      </c>
      <c r="DC33" s="89">
        <f t="shared" si="137"/>
        <v>0</v>
      </c>
      <c r="DD33" s="89">
        <f t="shared" si="137"/>
        <v>0</v>
      </c>
      <c r="DE33" s="183">
        <v>4</v>
      </c>
      <c r="DF33" s="32">
        <f t="shared" si="457"/>
        <v>21</v>
      </c>
      <c r="DG33" s="183"/>
      <c r="DH33" s="32">
        <f t="shared" si="458"/>
        <v>0</v>
      </c>
      <c r="DI33" s="183"/>
      <c r="DJ33" s="32">
        <f t="shared" si="459"/>
        <v>0</v>
      </c>
      <c r="DK33" s="89">
        <f t="shared" si="141"/>
        <v>4</v>
      </c>
      <c r="DL33" s="89">
        <f t="shared" si="141"/>
        <v>21</v>
      </c>
      <c r="DM33" s="183">
        <v>0</v>
      </c>
      <c r="DN33" s="32">
        <f t="shared" si="460"/>
        <v>0</v>
      </c>
      <c r="DO33" s="183"/>
      <c r="DP33" s="32">
        <f t="shared" si="461"/>
        <v>0</v>
      </c>
      <c r="DQ33" s="183">
        <v>0</v>
      </c>
      <c r="DR33" s="32">
        <f t="shared" si="462"/>
        <v>0</v>
      </c>
      <c r="DS33" s="89">
        <f t="shared" si="145"/>
        <v>0</v>
      </c>
      <c r="DT33" s="89">
        <f t="shared" si="145"/>
        <v>0</v>
      </c>
      <c r="DU33" s="124"/>
      <c r="DV33" s="32">
        <f t="shared" si="463"/>
        <v>0</v>
      </c>
      <c r="DW33" s="124"/>
      <c r="DX33" s="32">
        <f t="shared" si="464"/>
        <v>0</v>
      </c>
      <c r="DY33" s="124"/>
      <c r="DZ33" s="32">
        <f t="shared" si="465"/>
        <v>0</v>
      </c>
      <c r="EA33" s="89">
        <f t="shared" si="149"/>
        <v>0</v>
      </c>
      <c r="EB33" s="89">
        <f t="shared" si="149"/>
        <v>0</v>
      </c>
      <c r="EC33" s="182"/>
      <c r="ED33" s="32">
        <f t="shared" si="466"/>
        <v>0</v>
      </c>
      <c r="EE33" s="182"/>
      <c r="EF33" s="32">
        <f t="shared" si="467"/>
        <v>0</v>
      </c>
      <c r="EG33" s="182"/>
      <c r="EH33" s="32">
        <f t="shared" si="468"/>
        <v>0</v>
      </c>
      <c r="EI33" s="89">
        <f t="shared" si="153"/>
        <v>0</v>
      </c>
      <c r="EJ33" s="89">
        <f t="shared" si="153"/>
        <v>0</v>
      </c>
      <c r="EK33" s="124"/>
      <c r="EL33" s="32">
        <f t="shared" si="469"/>
        <v>0</v>
      </c>
      <c r="EM33" s="124">
        <v>0</v>
      </c>
      <c r="EN33" s="32">
        <f t="shared" si="470"/>
        <v>0</v>
      </c>
      <c r="EO33" s="124">
        <v>0</v>
      </c>
      <c r="EP33" s="32">
        <f t="shared" si="471"/>
        <v>0</v>
      </c>
      <c r="EQ33" s="89">
        <f t="shared" si="157"/>
        <v>0</v>
      </c>
      <c r="ER33" s="89">
        <f t="shared" si="157"/>
        <v>0</v>
      </c>
      <c r="ES33" s="124">
        <v>1</v>
      </c>
      <c r="ET33" s="32">
        <f t="shared" si="472"/>
        <v>5.25</v>
      </c>
      <c r="EU33" s="124">
        <v>0</v>
      </c>
      <c r="EV33" s="32">
        <f t="shared" si="473"/>
        <v>0</v>
      </c>
      <c r="EW33" s="124">
        <v>0</v>
      </c>
      <c r="EX33" s="32">
        <f t="shared" si="474"/>
        <v>0</v>
      </c>
      <c r="EY33" s="89">
        <f t="shared" si="158"/>
        <v>1</v>
      </c>
      <c r="EZ33" s="89">
        <f t="shared" si="158"/>
        <v>5.25</v>
      </c>
      <c r="FA33" s="184">
        <v>0</v>
      </c>
      <c r="FB33" s="32">
        <f t="shared" si="475"/>
        <v>0</v>
      </c>
      <c r="FC33" s="183"/>
      <c r="FD33" s="32">
        <f t="shared" si="476"/>
        <v>0</v>
      </c>
      <c r="FE33" s="185"/>
      <c r="FF33" s="32">
        <f t="shared" si="477"/>
        <v>0</v>
      </c>
      <c r="FG33" s="89">
        <f t="shared" si="162"/>
        <v>0</v>
      </c>
      <c r="FH33" s="89">
        <f t="shared" si="162"/>
        <v>0</v>
      </c>
      <c r="FI33" s="183">
        <v>1</v>
      </c>
      <c r="FJ33" s="32">
        <f t="shared" si="478"/>
        <v>5.25</v>
      </c>
      <c r="FK33" s="183">
        <v>0</v>
      </c>
      <c r="FL33" s="32">
        <f t="shared" si="479"/>
        <v>0</v>
      </c>
      <c r="FM33" s="183">
        <v>0</v>
      </c>
      <c r="FN33" s="32">
        <f t="shared" si="480"/>
        <v>0</v>
      </c>
      <c r="FO33" s="89">
        <f t="shared" si="166"/>
        <v>1</v>
      </c>
      <c r="FP33" s="89">
        <f t="shared" si="166"/>
        <v>5.25</v>
      </c>
      <c r="FQ33" s="135">
        <v>0</v>
      </c>
      <c r="FR33" s="32">
        <f t="shared" si="481"/>
        <v>0</v>
      </c>
      <c r="FS33" s="135">
        <v>0</v>
      </c>
      <c r="FT33" s="32">
        <f t="shared" si="482"/>
        <v>0</v>
      </c>
      <c r="FU33" s="135">
        <v>0</v>
      </c>
      <c r="FV33" s="32">
        <f t="shared" si="483"/>
        <v>0</v>
      </c>
      <c r="FW33" s="89">
        <f t="shared" si="170"/>
        <v>0</v>
      </c>
      <c r="FX33" s="89">
        <f t="shared" si="170"/>
        <v>0</v>
      </c>
      <c r="FY33" s="183"/>
      <c r="FZ33" s="32">
        <f t="shared" si="484"/>
        <v>0</v>
      </c>
      <c r="GA33" s="183"/>
      <c r="GB33" s="32">
        <f t="shared" si="485"/>
        <v>0</v>
      </c>
      <c r="GC33" s="183"/>
      <c r="GD33" s="32">
        <f t="shared" si="486"/>
        <v>0</v>
      </c>
      <c r="GE33" s="89">
        <f t="shared" si="174"/>
        <v>0</v>
      </c>
      <c r="GF33" s="89">
        <f t="shared" si="174"/>
        <v>0</v>
      </c>
      <c r="GG33" s="124">
        <v>6</v>
      </c>
      <c r="GH33" s="32">
        <f t="shared" si="487"/>
        <v>31.5</v>
      </c>
      <c r="GI33" s="124">
        <v>0</v>
      </c>
      <c r="GJ33" s="32">
        <v>0</v>
      </c>
      <c r="GK33" s="124">
        <v>0</v>
      </c>
      <c r="GL33" s="32">
        <f t="shared" si="489"/>
        <v>0</v>
      </c>
      <c r="GM33" s="89">
        <f t="shared" si="178"/>
        <v>6</v>
      </c>
      <c r="GN33" s="89">
        <f t="shared" si="178"/>
        <v>31.5</v>
      </c>
      <c r="GO33" s="182">
        <v>0</v>
      </c>
      <c r="GP33" s="32">
        <f t="shared" si="490"/>
        <v>0</v>
      </c>
      <c r="GQ33" s="182">
        <v>0</v>
      </c>
      <c r="GR33" s="32">
        <f t="shared" si="491"/>
        <v>0</v>
      </c>
      <c r="GS33" s="182">
        <v>0</v>
      </c>
      <c r="GT33" s="32">
        <f t="shared" si="492"/>
        <v>0</v>
      </c>
      <c r="GU33" s="89">
        <f t="shared" si="179"/>
        <v>0</v>
      </c>
      <c r="GV33" s="89">
        <f t="shared" si="179"/>
        <v>0</v>
      </c>
      <c r="GW33" s="124">
        <v>2</v>
      </c>
      <c r="GX33" s="32">
        <f t="shared" si="493"/>
        <v>10.5</v>
      </c>
      <c r="GY33" s="124">
        <v>0</v>
      </c>
      <c r="GZ33" s="32">
        <f t="shared" si="494"/>
        <v>0</v>
      </c>
      <c r="HA33" s="124">
        <v>0</v>
      </c>
      <c r="HB33" s="32">
        <f t="shared" si="495"/>
        <v>0</v>
      </c>
      <c r="HC33" s="89">
        <f t="shared" si="183"/>
        <v>2</v>
      </c>
      <c r="HD33" s="89">
        <f t="shared" si="183"/>
        <v>10.5</v>
      </c>
      <c r="HE33" s="124"/>
      <c r="HF33" s="32">
        <f t="shared" si="496"/>
        <v>0</v>
      </c>
      <c r="HG33" s="124"/>
      <c r="HH33" s="32">
        <f t="shared" si="497"/>
        <v>0</v>
      </c>
      <c r="HI33" s="124"/>
      <c r="HJ33" s="32">
        <f t="shared" si="498"/>
        <v>0</v>
      </c>
      <c r="HK33" s="89">
        <f t="shared" si="184"/>
        <v>0</v>
      </c>
      <c r="HL33" s="89">
        <f t="shared" si="184"/>
        <v>0</v>
      </c>
      <c r="HM33" s="124">
        <v>1</v>
      </c>
      <c r="HN33" s="32">
        <f t="shared" si="499"/>
        <v>5.25</v>
      </c>
      <c r="HO33" s="124">
        <v>0</v>
      </c>
      <c r="HP33" s="32">
        <f t="shared" si="500"/>
        <v>0</v>
      </c>
      <c r="HQ33" s="124">
        <v>0</v>
      </c>
      <c r="HR33" s="32">
        <f t="shared" si="501"/>
        <v>0</v>
      </c>
      <c r="HS33" s="89">
        <f t="shared" si="185"/>
        <v>1</v>
      </c>
      <c r="HT33" s="89">
        <f t="shared" si="185"/>
        <v>5.25</v>
      </c>
      <c r="HU33" s="186">
        <v>7</v>
      </c>
      <c r="HV33" s="32">
        <f t="shared" si="502"/>
        <v>36.75</v>
      </c>
      <c r="HW33" s="186">
        <v>0</v>
      </c>
      <c r="HX33" s="32">
        <f t="shared" si="503"/>
        <v>0</v>
      </c>
      <c r="HY33" s="186">
        <v>0</v>
      </c>
      <c r="HZ33" s="32">
        <f t="shared" si="504"/>
        <v>0</v>
      </c>
      <c r="IA33" s="89">
        <f t="shared" si="202"/>
        <v>7</v>
      </c>
      <c r="IB33" s="89">
        <f t="shared" si="202"/>
        <v>36.75</v>
      </c>
      <c r="IC33" s="124">
        <v>0</v>
      </c>
      <c r="ID33" s="32">
        <f t="shared" si="505"/>
        <v>0</v>
      </c>
      <c r="IE33" s="124">
        <v>0</v>
      </c>
      <c r="IF33" s="32">
        <f t="shared" si="506"/>
        <v>0</v>
      </c>
      <c r="IG33" s="124">
        <v>0</v>
      </c>
      <c r="IH33" s="32">
        <f t="shared" si="507"/>
        <v>0</v>
      </c>
      <c r="II33" s="89">
        <f t="shared" si="189"/>
        <v>0</v>
      </c>
      <c r="IJ33" s="89">
        <f t="shared" si="189"/>
        <v>0</v>
      </c>
      <c r="IK33" s="177"/>
      <c r="IL33" s="32">
        <f t="shared" si="508"/>
        <v>0</v>
      </c>
      <c r="IM33" s="177"/>
      <c r="IN33" s="32">
        <f t="shared" si="509"/>
        <v>0</v>
      </c>
      <c r="IO33" s="177"/>
      <c r="IP33" s="32">
        <f t="shared" si="510"/>
        <v>0</v>
      </c>
      <c r="IQ33" s="89">
        <f t="shared" si="193"/>
        <v>0</v>
      </c>
      <c r="IR33" s="89">
        <f t="shared" si="193"/>
        <v>0</v>
      </c>
      <c r="IS33" s="128">
        <f t="shared" si="511"/>
        <v>25</v>
      </c>
      <c r="IT33" s="128">
        <f t="shared" si="511"/>
        <v>131.25</v>
      </c>
      <c r="IU33" s="128">
        <f t="shared" si="511"/>
        <v>1</v>
      </c>
      <c r="IV33" s="128">
        <f t="shared" si="511"/>
        <v>5.25</v>
      </c>
      <c r="IW33" s="128">
        <f t="shared" si="511"/>
        <v>0</v>
      </c>
      <c r="IX33" s="128">
        <f t="shared" si="511"/>
        <v>0</v>
      </c>
      <c r="IY33" s="128">
        <f t="shared" si="511"/>
        <v>26</v>
      </c>
      <c r="IZ33" s="128">
        <f t="shared" si="511"/>
        <v>136.5</v>
      </c>
    </row>
    <row r="34" spans="1:260" s="137" customFormat="1" ht="25.8" customHeight="1" x14ac:dyDescent="0.3">
      <c r="A34" s="111"/>
      <c r="B34" s="112" t="s">
        <v>100</v>
      </c>
      <c r="C34" s="142"/>
      <c r="D34" s="205"/>
      <c r="E34" s="141">
        <f>SUM(E28:E33)</f>
        <v>0</v>
      </c>
      <c r="F34" s="141">
        <f t="shared" ref="F34:BQ34" si="513">SUM(F28:F33)</f>
        <v>0</v>
      </c>
      <c r="G34" s="141">
        <f t="shared" si="513"/>
        <v>0</v>
      </c>
      <c r="H34" s="141">
        <f t="shared" si="513"/>
        <v>0</v>
      </c>
      <c r="I34" s="141">
        <f t="shared" si="513"/>
        <v>0</v>
      </c>
      <c r="J34" s="141">
        <f t="shared" si="513"/>
        <v>0</v>
      </c>
      <c r="K34" s="141">
        <f t="shared" si="513"/>
        <v>0</v>
      </c>
      <c r="L34" s="141">
        <f t="shared" si="513"/>
        <v>0</v>
      </c>
      <c r="M34" s="141">
        <f t="shared" si="513"/>
        <v>3</v>
      </c>
      <c r="N34" s="141">
        <f t="shared" si="513"/>
        <v>6</v>
      </c>
      <c r="O34" s="141">
        <f t="shared" si="513"/>
        <v>1</v>
      </c>
      <c r="P34" s="141">
        <f t="shared" si="513"/>
        <v>2</v>
      </c>
      <c r="Q34" s="141">
        <f t="shared" si="513"/>
        <v>0</v>
      </c>
      <c r="R34" s="141">
        <f t="shared" si="513"/>
        <v>0</v>
      </c>
      <c r="S34" s="141">
        <f t="shared" si="513"/>
        <v>4</v>
      </c>
      <c r="T34" s="141">
        <f t="shared" si="513"/>
        <v>8</v>
      </c>
      <c r="U34" s="141">
        <f t="shared" si="513"/>
        <v>0</v>
      </c>
      <c r="V34" s="141">
        <f t="shared" si="513"/>
        <v>0</v>
      </c>
      <c r="W34" s="141">
        <f t="shared" si="513"/>
        <v>0</v>
      </c>
      <c r="X34" s="141">
        <f t="shared" si="513"/>
        <v>0</v>
      </c>
      <c r="Y34" s="141">
        <f t="shared" si="513"/>
        <v>0</v>
      </c>
      <c r="Z34" s="141">
        <f t="shared" si="513"/>
        <v>0</v>
      </c>
      <c r="AA34" s="141">
        <f t="shared" si="513"/>
        <v>0</v>
      </c>
      <c r="AB34" s="141">
        <f t="shared" si="513"/>
        <v>0</v>
      </c>
      <c r="AC34" s="141">
        <f t="shared" si="513"/>
        <v>0</v>
      </c>
      <c r="AD34" s="141">
        <f t="shared" si="513"/>
        <v>0</v>
      </c>
      <c r="AE34" s="141">
        <f t="shared" si="513"/>
        <v>0</v>
      </c>
      <c r="AF34" s="141">
        <f t="shared" si="513"/>
        <v>0</v>
      </c>
      <c r="AG34" s="141">
        <f t="shared" si="513"/>
        <v>0</v>
      </c>
      <c r="AH34" s="141">
        <f t="shared" si="513"/>
        <v>0</v>
      </c>
      <c r="AI34" s="141">
        <f t="shared" si="513"/>
        <v>0</v>
      </c>
      <c r="AJ34" s="141">
        <f t="shared" si="513"/>
        <v>0</v>
      </c>
      <c r="AK34" s="141">
        <f t="shared" si="513"/>
        <v>1</v>
      </c>
      <c r="AL34" s="141">
        <f t="shared" si="513"/>
        <v>75.25</v>
      </c>
      <c r="AM34" s="141">
        <f t="shared" si="513"/>
        <v>1</v>
      </c>
      <c r="AN34" s="141">
        <f t="shared" si="513"/>
        <v>5.25</v>
      </c>
      <c r="AO34" s="141">
        <v>0</v>
      </c>
      <c r="AP34" s="141">
        <v>0</v>
      </c>
      <c r="AQ34" s="141">
        <f t="shared" si="513"/>
        <v>2</v>
      </c>
      <c r="AR34" s="141">
        <f t="shared" si="513"/>
        <v>80.5</v>
      </c>
      <c r="AS34" s="141">
        <f t="shared" si="513"/>
        <v>0</v>
      </c>
      <c r="AT34" s="141">
        <f t="shared" si="513"/>
        <v>0</v>
      </c>
      <c r="AU34" s="141">
        <f t="shared" si="513"/>
        <v>0</v>
      </c>
      <c r="AV34" s="141">
        <f t="shared" si="513"/>
        <v>0</v>
      </c>
      <c r="AW34" s="141">
        <f t="shared" si="513"/>
        <v>0</v>
      </c>
      <c r="AX34" s="141">
        <f t="shared" si="513"/>
        <v>0</v>
      </c>
      <c r="AY34" s="141">
        <f t="shared" si="513"/>
        <v>0</v>
      </c>
      <c r="AZ34" s="141">
        <f t="shared" si="513"/>
        <v>0</v>
      </c>
      <c r="BA34" s="141">
        <f t="shared" si="513"/>
        <v>2</v>
      </c>
      <c r="BB34" s="141">
        <f t="shared" si="513"/>
        <v>4</v>
      </c>
      <c r="BC34" s="141">
        <f t="shared" si="513"/>
        <v>0</v>
      </c>
      <c r="BD34" s="141">
        <f t="shared" si="513"/>
        <v>0</v>
      </c>
      <c r="BE34" s="141">
        <f t="shared" si="513"/>
        <v>0</v>
      </c>
      <c r="BF34" s="141">
        <f t="shared" si="513"/>
        <v>0</v>
      </c>
      <c r="BG34" s="141">
        <f t="shared" si="513"/>
        <v>2</v>
      </c>
      <c r="BH34" s="141">
        <f t="shared" si="513"/>
        <v>4</v>
      </c>
      <c r="BI34" s="141">
        <f t="shared" si="513"/>
        <v>1</v>
      </c>
      <c r="BJ34" s="141">
        <f t="shared" si="513"/>
        <v>15</v>
      </c>
      <c r="BK34" s="141">
        <f t="shared" si="513"/>
        <v>0</v>
      </c>
      <c r="BL34" s="141">
        <f t="shared" si="513"/>
        <v>0</v>
      </c>
      <c r="BM34" s="141">
        <f t="shared" si="513"/>
        <v>0</v>
      </c>
      <c r="BN34" s="141">
        <f t="shared" si="513"/>
        <v>0</v>
      </c>
      <c r="BO34" s="141">
        <f t="shared" si="513"/>
        <v>1</v>
      </c>
      <c r="BP34" s="141">
        <f t="shared" si="513"/>
        <v>15</v>
      </c>
      <c r="BQ34" s="141">
        <f t="shared" si="513"/>
        <v>0</v>
      </c>
      <c r="BR34" s="141">
        <f t="shared" ref="BR34:EC34" si="514">SUM(BR28:BR33)</f>
        <v>0</v>
      </c>
      <c r="BS34" s="141">
        <f t="shared" si="514"/>
        <v>0</v>
      </c>
      <c r="BT34" s="141">
        <f t="shared" si="514"/>
        <v>0</v>
      </c>
      <c r="BU34" s="141">
        <f t="shared" si="514"/>
        <v>0</v>
      </c>
      <c r="BV34" s="141">
        <f t="shared" si="514"/>
        <v>0</v>
      </c>
      <c r="BW34" s="141">
        <f t="shared" si="514"/>
        <v>0</v>
      </c>
      <c r="BX34" s="141">
        <f t="shared" si="514"/>
        <v>0</v>
      </c>
      <c r="BY34" s="141">
        <f t="shared" si="514"/>
        <v>0</v>
      </c>
      <c r="BZ34" s="141">
        <f t="shared" si="514"/>
        <v>0</v>
      </c>
      <c r="CA34" s="141">
        <f t="shared" si="514"/>
        <v>0</v>
      </c>
      <c r="CB34" s="141">
        <f t="shared" si="514"/>
        <v>0</v>
      </c>
      <c r="CC34" s="141">
        <f t="shared" si="514"/>
        <v>0</v>
      </c>
      <c r="CD34" s="141">
        <f t="shared" si="514"/>
        <v>0</v>
      </c>
      <c r="CE34" s="141">
        <f t="shared" si="514"/>
        <v>0</v>
      </c>
      <c r="CF34" s="141">
        <f t="shared" si="514"/>
        <v>0</v>
      </c>
      <c r="CG34" s="141">
        <f t="shared" si="514"/>
        <v>0</v>
      </c>
      <c r="CH34" s="141">
        <f t="shared" si="514"/>
        <v>0</v>
      </c>
      <c r="CI34" s="141">
        <f t="shared" si="514"/>
        <v>0</v>
      </c>
      <c r="CJ34" s="141">
        <f t="shared" si="514"/>
        <v>0</v>
      </c>
      <c r="CK34" s="141">
        <f t="shared" si="514"/>
        <v>0</v>
      </c>
      <c r="CL34" s="141">
        <f t="shared" si="514"/>
        <v>0</v>
      </c>
      <c r="CM34" s="141">
        <f t="shared" si="514"/>
        <v>0</v>
      </c>
      <c r="CN34" s="141">
        <f t="shared" si="514"/>
        <v>0</v>
      </c>
      <c r="CO34" s="141">
        <f t="shared" si="514"/>
        <v>3</v>
      </c>
      <c r="CP34" s="141">
        <f t="shared" si="514"/>
        <v>12.5</v>
      </c>
      <c r="CQ34" s="141">
        <f t="shared" si="514"/>
        <v>0</v>
      </c>
      <c r="CR34" s="141">
        <f t="shared" si="514"/>
        <v>0</v>
      </c>
      <c r="CS34" s="141">
        <f t="shared" si="514"/>
        <v>0</v>
      </c>
      <c r="CT34" s="141">
        <f t="shared" si="514"/>
        <v>0</v>
      </c>
      <c r="CU34" s="141">
        <f t="shared" si="514"/>
        <v>3</v>
      </c>
      <c r="CV34" s="141">
        <f t="shared" si="514"/>
        <v>12.5</v>
      </c>
      <c r="CW34" s="141">
        <f t="shared" si="514"/>
        <v>3</v>
      </c>
      <c r="CX34" s="141">
        <f t="shared" si="514"/>
        <v>21.5</v>
      </c>
      <c r="CY34" s="141">
        <f t="shared" si="514"/>
        <v>0</v>
      </c>
      <c r="CZ34" s="141">
        <f t="shared" si="514"/>
        <v>0</v>
      </c>
      <c r="DA34" s="141">
        <f t="shared" si="514"/>
        <v>0</v>
      </c>
      <c r="DB34" s="141">
        <f t="shared" si="514"/>
        <v>0</v>
      </c>
      <c r="DC34" s="141">
        <f t="shared" si="514"/>
        <v>3</v>
      </c>
      <c r="DD34" s="141">
        <f t="shared" si="514"/>
        <v>21.5</v>
      </c>
      <c r="DE34" s="141">
        <f t="shared" si="514"/>
        <v>4</v>
      </c>
      <c r="DF34" s="141">
        <f t="shared" si="514"/>
        <v>21</v>
      </c>
      <c r="DG34" s="141">
        <f t="shared" si="514"/>
        <v>0</v>
      </c>
      <c r="DH34" s="141">
        <f t="shared" si="514"/>
        <v>0</v>
      </c>
      <c r="DI34" s="141">
        <f t="shared" si="514"/>
        <v>0</v>
      </c>
      <c r="DJ34" s="141">
        <f t="shared" si="514"/>
        <v>0</v>
      </c>
      <c r="DK34" s="141">
        <f t="shared" si="514"/>
        <v>4</v>
      </c>
      <c r="DL34" s="141">
        <f t="shared" si="514"/>
        <v>21</v>
      </c>
      <c r="DM34" s="141">
        <f t="shared" si="514"/>
        <v>0</v>
      </c>
      <c r="DN34" s="141">
        <f t="shared" si="514"/>
        <v>0</v>
      </c>
      <c r="DO34" s="141">
        <f t="shared" si="514"/>
        <v>0</v>
      </c>
      <c r="DP34" s="141">
        <f t="shared" si="514"/>
        <v>0</v>
      </c>
      <c r="DQ34" s="141">
        <f t="shared" si="514"/>
        <v>0</v>
      </c>
      <c r="DR34" s="141">
        <f t="shared" si="514"/>
        <v>0</v>
      </c>
      <c r="DS34" s="141">
        <f t="shared" si="514"/>
        <v>0</v>
      </c>
      <c r="DT34" s="141">
        <f t="shared" si="514"/>
        <v>0</v>
      </c>
      <c r="DU34" s="141">
        <f t="shared" si="514"/>
        <v>0</v>
      </c>
      <c r="DV34" s="141">
        <f t="shared" si="514"/>
        <v>0</v>
      </c>
      <c r="DW34" s="141">
        <f t="shared" si="514"/>
        <v>0</v>
      </c>
      <c r="DX34" s="141">
        <f t="shared" si="514"/>
        <v>0</v>
      </c>
      <c r="DY34" s="141">
        <f t="shared" si="514"/>
        <v>0</v>
      </c>
      <c r="DZ34" s="141">
        <f t="shared" si="514"/>
        <v>0</v>
      </c>
      <c r="EA34" s="141">
        <f t="shared" si="514"/>
        <v>0</v>
      </c>
      <c r="EB34" s="141">
        <f t="shared" si="514"/>
        <v>0</v>
      </c>
      <c r="EC34" s="141">
        <f t="shared" si="514"/>
        <v>0</v>
      </c>
      <c r="ED34" s="141">
        <f t="shared" ref="ED34:GO34" si="515">SUM(ED28:ED33)</f>
        <v>0</v>
      </c>
      <c r="EE34" s="141">
        <f t="shared" si="515"/>
        <v>0</v>
      </c>
      <c r="EF34" s="141">
        <f t="shared" si="515"/>
        <v>0</v>
      </c>
      <c r="EG34" s="141">
        <f t="shared" si="515"/>
        <v>0</v>
      </c>
      <c r="EH34" s="141">
        <f t="shared" si="515"/>
        <v>0</v>
      </c>
      <c r="EI34" s="141">
        <f t="shared" si="515"/>
        <v>0</v>
      </c>
      <c r="EJ34" s="141">
        <f t="shared" si="515"/>
        <v>0</v>
      </c>
      <c r="EK34" s="141">
        <f t="shared" si="515"/>
        <v>0</v>
      </c>
      <c r="EL34" s="141">
        <f t="shared" si="515"/>
        <v>0</v>
      </c>
      <c r="EM34" s="141">
        <f t="shared" si="515"/>
        <v>0</v>
      </c>
      <c r="EN34" s="141">
        <f t="shared" si="515"/>
        <v>0</v>
      </c>
      <c r="EO34" s="141">
        <f t="shared" si="515"/>
        <v>0</v>
      </c>
      <c r="EP34" s="141">
        <f t="shared" si="515"/>
        <v>0</v>
      </c>
      <c r="EQ34" s="141">
        <f t="shared" si="515"/>
        <v>0</v>
      </c>
      <c r="ER34" s="141">
        <f t="shared" si="515"/>
        <v>0</v>
      </c>
      <c r="ES34" s="141">
        <f t="shared" si="515"/>
        <v>3</v>
      </c>
      <c r="ET34" s="141">
        <f t="shared" si="515"/>
        <v>9.25</v>
      </c>
      <c r="EU34" s="141">
        <f t="shared" si="515"/>
        <v>0</v>
      </c>
      <c r="EV34" s="141">
        <f t="shared" si="515"/>
        <v>0</v>
      </c>
      <c r="EW34" s="141">
        <f t="shared" si="515"/>
        <v>0</v>
      </c>
      <c r="EX34" s="141">
        <f t="shared" si="515"/>
        <v>0</v>
      </c>
      <c r="EY34" s="141">
        <f t="shared" si="515"/>
        <v>3</v>
      </c>
      <c r="EZ34" s="141">
        <f t="shared" si="515"/>
        <v>9.25</v>
      </c>
      <c r="FA34" s="141">
        <f t="shared" si="515"/>
        <v>0</v>
      </c>
      <c r="FB34" s="141">
        <f t="shared" si="515"/>
        <v>0</v>
      </c>
      <c r="FC34" s="141">
        <f t="shared" si="515"/>
        <v>0</v>
      </c>
      <c r="FD34" s="141">
        <f t="shared" si="515"/>
        <v>0</v>
      </c>
      <c r="FE34" s="141">
        <f t="shared" si="515"/>
        <v>0</v>
      </c>
      <c r="FF34" s="141">
        <f t="shared" si="515"/>
        <v>0</v>
      </c>
      <c r="FG34" s="141">
        <f t="shared" si="515"/>
        <v>0</v>
      </c>
      <c r="FH34" s="141">
        <f t="shared" si="515"/>
        <v>0</v>
      </c>
      <c r="FI34" s="141">
        <f t="shared" si="515"/>
        <v>3</v>
      </c>
      <c r="FJ34" s="141">
        <f t="shared" si="515"/>
        <v>9.25</v>
      </c>
      <c r="FK34" s="141">
        <f t="shared" si="515"/>
        <v>0</v>
      </c>
      <c r="FL34" s="141">
        <f t="shared" si="515"/>
        <v>0</v>
      </c>
      <c r="FM34" s="141">
        <f t="shared" si="515"/>
        <v>1</v>
      </c>
      <c r="FN34" s="141">
        <f t="shared" si="515"/>
        <v>2</v>
      </c>
      <c r="FO34" s="141">
        <f t="shared" si="515"/>
        <v>4</v>
      </c>
      <c r="FP34" s="141">
        <f t="shared" si="515"/>
        <v>11.25</v>
      </c>
      <c r="FQ34" s="141">
        <f t="shared" si="515"/>
        <v>0</v>
      </c>
      <c r="FR34" s="141">
        <f t="shared" si="515"/>
        <v>0</v>
      </c>
      <c r="FS34" s="141">
        <f t="shared" si="515"/>
        <v>0</v>
      </c>
      <c r="FT34" s="141">
        <f t="shared" si="515"/>
        <v>0</v>
      </c>
      <c r="FU34" s="141">
        <f t="shared" si="515"/>
        <v>0</v>
      </c>
      <c r="FV34" s="141">
        <f t="shared" si="515"/>
        <v>0</v>
      </c>
      <c r="FW34" s="141">
        <f t="shared" si="515"/>
        <v>0</v>
      </c>
      <c r="FX34" s="141">
        <f t="shared" si="515"/>
        <v>0</v>
      </c>
      <c r="FY34" s="141">
        <f t="shared" si="515"/>
        <v>0</v>
      </c>
      <c r="FZ34" s="141">
        <f t="shared" si="515"/>
        <v>0</v>
      </c>
      <c r="GA34" s="141">
        <f t="shared" si="515"/>
        <v>0</v>
      </c>
      <c r="GB34" s="141">
        <f t="shared" si="515"/>
        <v>0</v>
      </c>
      <c r="GC34" s="141">
        <f t="shared" si="515"/>
        <v>0</v>
      </c>
      <c r="GD34" s="141">
        <f t="shared" si="515"/>
        <v>0</v>
      </c>
      <c r="GE34" s="141">
        <f t="shared" si="515"/>
        <v>0</v>
      </c>
      <c r="GF34" s="141">
        <f t="shared" si="515"/>
        <v>0</v>
      </c>
      <c r="GG34" s="141">
        <f t="shared" si="515"/>
        <v>9</v>
      </c>
      <c r="GH34" s="141">
        <f t="shared" si="515"/>
        <v>123</v>
      </c>
      <c r="GI34" s="141">
        <f t="shared" si="515"/>
        <v>0</v>
      </c>
      <c r="GJ34" s="141">
        <f t="shared" si="515"/>
        <v>0</v>
      </c>
      <c r="GK34" s="141">
        <f t="shared" si="515"/>
        <v>0</v>
      </c>
      <c r="GL34" s="141">
        <f t="shared" si="515"/>
        <v>0</v>
      </c>
      <c r="GM34" s="141">
        <f t="shared" si="515"/>
        <v>9</v>
      </c>
      <c r="GN34" s="141">
        <f t="shared" si="515"/>
        <v>123</v>
      </c>
      <c r="GO34" s="141">
        <f t="shared" si="515"/>
        <v>0</v>
      </c>
      <c r="GP34" s="141">
        <f t="shared" ref="GP34:IZ34" si="516">SUM(GP28:GP33)</f>
        <v>0</v>
      </c>
      <c r="GQ34" s="141">
        <f t="shared" si="516"/>
        <v>0</v>
      </c>
      <c r="GR34" s="141">
        <f t="shared" si="516"/>
        <v>0</v>
      </c>
      <c r="GS34" s="141">
        <f t="shared" si="516"/>
        <v>0</v>
      </c>
      <c r="GT34" s="141">
        <f t="shared" si="516"/>
        <v>0</v>
      </c>
      <c r="GU34" s="141">
        <f t="shared" si="516"/>
        <v>0</v>
      </c>
      <c r="GV34" s="141">
        <f t="shared" si="516"/>
        <v>0</v>
      </c>
      <c r="GW34" s="141">
        <f t="shared" si="516"/>
        <v>2</v>
      </c>
      <c r="GX34" s="141">
        <f t="shared" si="516"/>
        <v>10.5</v>
      </c>
      <c r="GY34" s="141">
        <f t="shared" si="516"/>
        <v>0</v>
      </c>
      <c r="GZ34" s="141">
        <f t="shared" si="516"/>
        <v>0</v>
      </c>
      <c r="HA34" s="141">
        <f t="shared" si="516"/>
        <v>0</v>
      </c>
      <c r="HB34" s="141">
        <f t="shared" si="516"/>
        <v>0</v>
      </c>
      <c r="HC34" s="141">
        <f t="shared" si="516"/>
        <v>2</v>
      </c>
      <c r="HD34" s="141">
        <f t="shared" si="516"/>
        <v>10.5</v>
      </c>
      <c r="HE34" s="141">
        <f t="shared" si="516"/>
        <v>0</v>
      </c>
      <c r="HF34" s="141">
        <f t="shared" si="516"/>
        <v>0</v>
      </c>
      <c r="HG34" s="141">
        <f t="shared" si="516"/>
        <v>0</v>
      </c>
      <c r="HH34" s="141">
        <f t="shared" si="516"/>
        <v>0</v>
      </c>
      <c r="HI34" s="141">
        <f t="shared" si="516"/>
        <v>0</v>
      </c>
      <c r="HJ34" s="141">
        <f t="shared" si="516"/>
        <v>0</v>
      </c>
      <c r="HK34" s="141">
        <f t="shared" si="516"/>
        <v>0</v>
      </c>
      <c r="HL34" s="141">
        <f t="shared" si="516"/>
        <v>0</v>
      </c>
      <c r="HM34" s="141">
        <f t="shared" si="516"/>
        <v>40</v>
      </c>
      <c r="HN34" s="141">
        <f t="shared" si="516"/>
        <v>83.25</v>
      </c>
      <c r="HO34" s="141">
        <f t="shared" si="516"/>
        <v>23</v>
      </c>
      <c r="HP34" s="141">
        <f t="shared" si="516"/>
        <v>46</v>
      </c>
      <c r="HQ34" s="141">
        <f t="shared" si="516"/>
        <v>16</v>
      </c>
      <c r="HR34" s="141">
        <f t="shared" si="516"/>
        <v>32</v>
      </c>
      <c r="HS34" s="141">
        <f t="shared" si="516"/>
        <v>79</v>
      </c>
      <c r="HT34" s="141">
        <f t="shared" si="516"/>
        <v>161.25</v>
      </c>
      <c r="HU34" s="141">
        <f t="shared" si="516"/>
        <v>12</v>
      </c>
      <c r="HV34" s="141">
        <f t="shared" si="516"/>
        <v>46.75</v>
      </c>
      <c r="HW34" s="141">
        <f t="shared" si="516"/>
        <v>0</v>
      </c>
      <c r="HX34" s="141">
        <f t="shared" si="516"/>
        <v>0</v>
      </c>
      <c r="HY34" s="141">
        <f t="shared" si="516"/>
        <v>0</v>
      </c>
      <c r="HZ34" s="141">
        <f t="shared" si="516"/>
        <v>0</v>
      </c>
      <c r="IA34" s="141">
        <f t="shared" si="516"/>
        <v>12</v>
      </c>
      <c r="IB34" s="141">
        <f t="shared" si="516"/>
        <v>46.75</v>
      </c>
      <c r="IC34" s="141">
        <f t="shared" si="516"/>
        <v>3</v>
      </c>
      <c r="ID34" s="141">
        <f t="shared" si="516"/>
        <v>424</v>
      </c>
      <c r="IE34" s="141">
        <f t="shared" si="516"/>
        <v>0</v>
      </c>
      <c r="IF34" s="141">
        <f t="shared" si="516"/>
        <v>0</v>
      </c>
      <c r="IG34" s="141">
        <f t="shared" si="516"/>
        <v>0</v>
      </c>
      <c r="IH34" s="141">
        <f t="shared" si="516"/>
        <v>0</v>
      </c>
      <c r="II34" s="141">
        <f t="shared" si="516"/>
        <v>3</v>
      </c>
      <c r="IJ34" s="141">
        <f t="shared" si="516"/>
        <v>424</v>
      </c>
      <c r="IK34" s="141">
        <f t="shared" si="516"/>
        <v>0</v>
      </c>
      <c r="IL34" s="141">
        <f t="shared" si="516"/>
        <v>0</v>
      </c>
      <c r="IM34" s="141">
        <f t="shared" si="516"/>
        <v>0</v>
      </c>
      <c r="IN34" s="141">
        <f t="shared" si="516"/>
        <v>0</v>
      </c>
      <c r="IO34" s="141">
        <f t="shared" si="516"/>
        <v>0</v>
      </c>
      <c r="IP34" s="141">
        <f t="shared" si="516"/>
        <v>0</v>
      </c>
      <c r="IQ34" s="141">
        <f t="shared" si="516"/>
        <v>0</v>
      </c>
      <c r="IR34" s="141">
        <f t="shared" si="516"/>
        <v>0</v>
      </c>
      <c r="IS34" s="141">
        <f t="shared" si="516"/>
        <v>89</v>
      </c>
      <c r="IT34" s="141">
        <f t="shared" si="516"/>
        <v>861.25</v>
      </c>
      <c r="IU34" s="141">
        <f t="shared" si="516"/>
        <v>25</v>
      </c>
      <c r="IV34" s="141">
        <f t="shared" si="516"/>
        <v>53.25</v>
      </c>
      <c r="IW34" s="141">
        <f t="shared" si="516"/>
        <v>17</v>
      </c>
      <c r="IX34" s="141">
        <f t="shared" si="516"/>
        <v>34</v>
      </c>
      <c r="IY34" s="141">
        <f t="shared" si="516"/>
        <v>131</v>
      </c>
      <c r="IZ34" s="141">
        <f t="shared" si="516"/>
        <v>948.5</v>
      </c>
    </row>
    <row r="35" spans="1:260" s="163" customFormat="1" ht="31.2" customHeight="1" x14ac:dyDescent="0.25">
      <c r="A35" s="173" t="s">
        <v>31</v>
      </c>
      <c r="B35" s="174" t="s">
        <v>156</v>
      </c>
      <c r="D35" s="206"/>
      <c r="IK35" s="32"/>
      <c r="IL35" s="32">
        <f>91*75.22/100</f>
        <v>68.450199999999995</v>
      </c>
      <c r="IM35" s="32"/>
      <c r="IN35" s="32">
        <f>91*15.44/100</f>
        <v>14.0504</v>
      </c>
      <c r="IO35" s="32"/>
      <c r="IP35" s="32">
        <f>91*9.34/100</f>
        <v>8.4993999999999996</v>
      </c>
      <c r="IQ35" s="90">
        <f t="shared" ref="IQ35:IR35" si="517">IK35+IM35+IO35</f>
        <v>0</v>
      </c>
      <c r="IR35" s="90">
        <f t="shared" si="517"/>
        <v>90.999999999999986</v>
      </c>
      <c r="IS35" s="91">
        <f t="shared" ref="IS35:IZ35" si="518">E35+M35+U35+AC35+AK35+AS35+BA35+BI35+BQ35+BY35+CG35+CO35+CW35+DE35+DM35+DU35+EC35+EK35+ES35+FA35+FI35+FQ35+FY35+GG35+GO35+GW35+HE35+HM35+HU35+IC35+IK35</f>
        <v>0</v>
      </c>
      <c r="IT35" s="91">
        <f t="shared" si="518"/>
        <v>68.450199999999995</v>
      </c>
      <c r="IU35" s="91">
        <f t="shared" si="518"/>
        <v>0</v>
      </c>
      <c r="IV35" s="91">
        <f t="shared" si="518"/>
        <v>14.0504</v>
      </c>
      <c r="IW35" s="91">
        <f t="shared" si="518"/>
        <v>0</v>
      </c>
      <c r="IX35" s="91">
        <f t="shared" si="518"/>
        <v>8.4993999999999996</v>
      </c>
      <c r="IY35" s="91">
        <f t="shared" si="518"/>
        <v>0</v>
      </c>
      <c r="IZ35" s="91">
        <f t="shared" si="518"/>
        <v>90.999999999999986</v>
      </c>
    </row>
    <row r="36" spans="1:260" s="137" customFormat="1" ht="25.8" customHeight="1" x14ac:dyDescent="0.3">
      <c r="A36" s="169"/>
      <c r="B36" s="170" t="s">
        <v>100</v>
      </c>
      <c r="C36" s="169"/>
      <c r="D36" s="171"/>
      <c r="E36" s="172">
        <f t="shared" ref="E36:BP36" si="519">E35</f>
        <v>0</v>
      </c>
      <c r="F36" s="172">
        <f t="shared" si="519"/>
        <v>0</v>
      </c>
      <c r="G36" s="172">
        <f t="shared" si="519"/>
        <v>0</v>
      </c>
      <c r="H36" s="172">
        <f t="shared" si="519"/>
        <v>0</v>
      </c>
      <c r="I36" s="172">
        <f t="shared" si="519"/>
        <v>0</v>
      </c>
      <c r="J36" s="172">
        <f t="shared" si="519"/>
        <v>0</v>
      </c>
      <c r="K36" s="172">
        <f t="shared" si="519"/>
        <v>0</v>
      </c>
      <c r="L36" s="172">
        <f t="shared" si="519"/>
        <v>0</v>
      </c>
      <c r="M36" s="172">
        <f t="shared" si="519"/>
        <v>0</v>
      </c>
      <c r="N36" s="172">
        <f t="shared" si="519"/>
        <v>0</v>
      </c>
      <c r="O36" s="172">
        <f t="shared" si="519"/>
        <v>0</v>
      </c>
      <c r="P36" s="172">
        <f t="shared" si="519"/>
        <v>0</v>
      </c>
      <c r="Q36" s="172">
        <f t="shared" si="519"/>
        <v>0</v>
      </c>
      <c r="R36" s="172">
        <f t="shared" si="519"/>
        <v>0</v>
      </c>
      <c r="S36" s="172">
        <f t="shared" si="519"/>
        <v>0</v>
      </c>
      <c r="T36" s="172">
        <f t="shared" si="519"/>
        <v>0</v>
      </c>
      <c r="U36" s="172">
        <f t="shared" si="519"/>
        <v>0</v>
      </c>
      <c r="V36" s="172">
        <f t="shared" si="519"/>
        <v>0</v>
      </c>
      <c r="W36" s="172">
        <f t="shared" si="519"/>
        <v>0</v>
      </c>
      <c r="X36" s="172">
        <f t="shared" si="519"/>
        <v>0</v>
      </c>
      <c r="Y36" s="172">
        <f t="shared" si="519"/>
        <v>0</v>
      </c>
      <c r="Z36" s="172">
        <f t="shared" si="519"/>
        <v>0</v>
      </c>
      <c r="AA36" s="172">
        <f t="shared" si="519"/>
        <v>0</v>
      </c>
      <c r="AB36" s="172">
        <f t="shared" si="519"/>
        <v>0</v>
      </c>
      <c r="AC36" s="172">
        <f t="shared" si="519"/>
        <v>0</v>
      </c>
      <c r="AD36" s="172">
        <f t="shared" si="519"/>
        <v>0</v>
      </c>
      <c r="AE36" s="172">
        <f t="shared" si="519"/>
        <v>0</v>
      </c>
      <c r="AF36" s="172">
        <f t="shared" si="519"/>
        <v>0</v>
      </c>
      <c r="AG36" s="172">
        <f t="shared" si="519"/>
        <v>0</v>
      </c>
      <c r="AH36" s="172">
        <f t="shared" si="519"/>
        <v>0</v>
      </c>
      <c r="AI36" s="172">
        <f t="shared" si="519"/>
        <v>0</v>
      </c>
      <c r="AJ36" s="172">
        <f t="shared" si="519"/>
        <v>0</v>
      </c>
      <c r="AK36" s="172">
        <f t="shared" si="519"/>
        <v>0</v>
      </c>
      <c r="AL36" s="172">
        <f t="shared" si="519"/>
        <v>0</v>
      </c>
      <c r="AM36" s="172">
        <f t="shared" si="519"/>
        <v>0</v>
      </c>
      <c r="AN36" s="172">
        <f t="shared" si="519"/>
        <v>0</v>
      </c>
      <c r="AO36" s="172">
        <f t="shared" si="519"/>
        <v>0</v>
      </c>
      <c r="AP36" s="172">
        <f t="shared" si="519"/>
        <v>0</v>
      </c>
      <c r="AQ36" s="172">
        <f t="shared" si="519"/>
        <v>0</v>
      </c>
      <c r="AR36" s="172">
        <f t="shared" si="519"/>
        <v>0</v>
      </c>
      <c r="AS36" s="172">
        <f t="shared" si="519"/>
        <v>0</v>
      </c>
      <c r="AT36" s="172">
        <f t="shared" si="519"/>
        <v>0</v>
      </c>
      <c r="AU36" s="172">
        <f t="shared" si="519"/>
        <v>0</v>
      </c>
      <c r="AV36" s="172">
        <f t="shared" si="519"/>
        <v>0</v>
      </c>
      <c r="AW36" s="172">
        <f t="shared" si="519"/>
        <v>0</v>
      </c>
      <c r="AX36" s="172">
        <f t="shared" si="519"/>
        <v>0</v>
      </c>
      <c r="AY36" s="172">
        <f t="shared" si="519"/>
        <v>0</v>
      </c>
      <c r="AZ36" s="172">
        <f t="shared" si="519"/>
        <v>0</v>
      </c>
      <c r="BA36" s="172">
        <f t="shared" si="519"/>
        <v>0</v>
      </c>
      <c r="BB36" s="172">
        <f t="shared" si="519"/>
        <v>0</v>
      </c>
      <c r="BC36" s="172">
        <f t="shared" si="519"/>
        <v>0</v>
      </c>
      <c r="BD36" s="172">
        <f t="shared" si="519"/>
        <v>0</v>
      </c>
      <c r="BE36" s="172">
        <f t="shared" si="519"/>
        <v>0</v>
      </c>
      <c r="BF36" s="172">
        <f t="shared" si="519"/>
        <v>0</v>
      </c>
      <c r="BG36" s="172">
        <f t="shared" si="519"/>
        <v>0</v>
      </c>
      <c r="BH36" s="172">
        <f t="shared" si="519"/>
        <v>0</v>
      </c>
      <c r="BI36" s="172">
        <f t="shared" si="519"/>
        <v>0</v>
      </c>
      <c r="BJ36" s="172">
        <f t="shared" si="519"/>
        <v>0</v>
      </c>
      <c r="BK36" s="172">
        <f t="shared" si="519"/>
        <v>0</v>
      </c>
      <c r="BL36" s="172">
        <f t="shared" si="519"/>
        <v>0</v>
      </c>
      <c r="BM36" s="172">
        <f t="shared" si="519"/>
        <v>0</v>
      </c>
      <c r="BN36" s="172">
        <f t="shared" si="519"/>
        <v>0</v>
      </c>
      <c r="BO36" s="172">
        <f t="shared" si="519"/>
        <v>0</v>
      </c>
      <c r="BP36" s="172">
        <f t="shared" si="519"/>
        <v>0</v>
      </c>
      <c r="BQ36" s="172">
        <f t="shared" ref="BQ36:EB36" si="520">BQ35</f>
        <v>0</v>
      </c>
      <c r="BR36" s="172">
        <f t="shared" si="520"/>
        <v>0</v>
      </c>
      <c r="BS36" s="172">
        <f t="shared" si="520"/>
        <v>0</v>
      </c>
      <c r="BT36" s="172">
        <f t="shared" si="520"/>
        <v>0</v>
      </c>
      <c r="BU36" s="172">
        <f t="shared" si="520"/>
        <v>0</v>
      </c>
      <c r="BV36" s="172">
        <f t="shared" si="520"/>
        <v>0</v>
      </c>
      <c r="BW36" s="172">
        <f t="shared" si="520"/>
        <v>0</v>
      </c>
      <c r="BX36" s="172">
        <f t="shared" si="520"/>
        <v>0</v>
      </c>
      <c r="BY36" s="172">
        <f t="shared" si="520"/>
        <v>0</v>
      </c>
      <c r="BZ36" s="172">
        <f t="shared" si="520"/>
        <v>0</v>
      </c>
      <c r="CA36" s="172">
        <f t="shared" si="520"/>
        <v>0</v>
      </c>
      <c r="CB36" s="172">
        <f t="shared" si="520"/>
        <v>0</v>
      </c>
      <c r="CC36" s="172">
        <f t="shared" si="520"/>
        <v>0</v>
      </c>
      <c r="CD36" s="172">
        <f t="shared" si="520"/>
        <v>0</v>
      </c>
      <c r="CE36" s="172">
        <f t="shared" si="520"/>
        <v>0</v>
      </c>
      <c r="CF36" s="172">
        <f t="shared" si="520"/>
        <v>0</v>
      </c>
      <c r="CG36" s="172">
        <f t="shared" si="520"/>
        <v>0</v>
      </c>
      <c r="CH36" s="172">
        <f t="shared" si="520"/>
        <v>0</v>
      </c>
      <c r="CI36" s="172">
        <f t="shared" si="520"/>
        <v>0</v>
      </c>
      <c r="CJ36" s="172">
        <f t="shared" si="520"/>
        <v>0</v>
      </c>
      <c r="CK36" s="172">
        <f t="shared" si="520"/>
        <v>0</v>
      </c>
      <c r="CL36" s="172">
        <f t="shared" si="520"/>
        <v>0</v>
      </c>
      <c r="CM36" s="172">
        <f t="shared" si="520"/>
        <v>0</v>
      </c>
      <c r="CN36" s="172">
        <f t="shared" si="520"/>
        <v>0</v>
      </c>
      <c r="CO36" s="172">
        <f t="shared" si="520"/>
        <v>0</v>
      </c>
      <c r="CP36" s="172">
        <f t="shared" si="520"/>
        <v>0</v>
      </c>
      <c r="CQ36" s="172">
        <f t="shared" si="520"/>
        <v>0</v>
      </c>
      <c r="CR36" s="172">
        <f t="shared" si="520"/>
        <v>0</v>
      </c>
      <c r="CS36" s="172">
        <f t="shared" si="520"/>
        <v>0</v>
      </c>
      <c r="CT36" s="172">
        <f t="shared" si="520"/>
        <v>0</v>
      </c>
      <c r="CU36" s="172">
        <f t="shared" si="520"/>
        <v>0</v>
      </c>
      <c r="CV36" s="172">
        <f t="shared" si="520"/>
        <v>0</v>
      </c>
      <c r="CW36" s="172">
        <f t="shared" si="520"/>
        <v>0</v>
      </c>
      <c r="CX36" s="172">
        <f t="shared" si="520"/>
        <v>0</v>
      </c>
      <c r="CY36" s="172">
        <f t="shared" si="520"/>
        <v>0</v>
      </c>
      <c r="CZ36" s="172">
        <f t="shared" si="520"/>
        <v>0</v>
      </c>
      <c r="DA36" s="172">
        <f t="shared" si="520"/>
        <v>0</v>
      </c>
      <c r="DB36" s="172">
        <f t="shared" si="520"/>
        <v>0</v>
      </c>
      <c r="DC36" s="172">
        <f t="shared" si="520"/>
        <v>0</v>
      </c>
      <c r="DD36" s="172">
        <f t="shared" si="520"/>
        <v>0</v>
      </c>
      <c r="DE36" s="172">
        <f t="shared" si="520"/>
        <v>0</v>
      </c>
      <c r="DF36" s="172">
        <f t="shared" si="520"/>
        <v>0</v>
      </c>
      <c r="DG36" s="172">
        <f t="shared" si="520"/>
        <v>0</v>
      </c>
      <c r="DH36" s="172">
        <f t="shared" si="520"/>
        <v>0</v>
      </c>
      <c r="DI36" s="172">
        <f t="shared" si="520"/>
        <v>0</v>
      </c>
      <c r="DJ36" s="172">
        <f t="shared" si="520"/>
        <v>0</v>
      </c>
      <c r="DK36" s="172">
        <f t="shared" si="520"/>
        <v>0</v>
      </c>
      <c r="DL36" s="172">
        <f t="shared" si="520"/>
        <v>0</v>
      </c>
      <c r="DM36" s="172">
        <f t="shared" si="520"/>
        <v>0</v>
      </c>
      <c r="DN36" s="172">
        <f t="shared" si="520"/>
        <v>0</v>
      </c>
      <c r="DO36" s="172">
        <f t="shared" si="520"/>
        <v>0</v>
      </c>
      <c r="DP36" s="172">
        <f t="shared" si="520"/>
        <v>0</v>
      </c>
      <c r="DQ36" s="172">
        <f t="shared" si="520"/>
        <v>0</v>
      </c>
      <c r="DR36" s="172">
        <f t="shared" si="520"/>
        <v>0</v>
      </c>
      <c r="DS36" s="172">
        <f t="shared" si="520"/>
        <v>0</v>
      </c>
      <c r="DT36" s="172">
        <f t="shared" si="520"/>
        <v>0</v>
      </c>
      <c r="DU36" s="172">
        <f t="shared" si="520"/>
        <v>0</v>
      </c>
      <c r="DV36" s="172">
        <f t="shared" si="520"/>
        <v>0</v>
      </c>
      <c r="DW36" s="172">
        <f t="shared" si="520"/>
        <v>0</v>
      </c>
      <c r="DX36" s="172">
        <f t="shared" si="520"/>
        <v>0</v>
      </c>
      <c r="DY36" s="172">
        <f t="shared" si="520"/>
        <v>0</v>
      </c>
      <c r="DZ36" s="172">
        <f t="shared" si="520"/>
        <v>0</v>
      </c>
      <c r="EA36" s="172">
        <f t="shared" si="520"/>
        <v>0</v>
      </c>
      <c r="EB36" s="172">
        <f t="shared" si="520"/>
        <v>0</v>
      </c>
      <c r="EC36" s="172">
        <f t="shared" ref="EC36:GN36" si="521">EC35</f>
        <v>0</v>
      </c>
      <c r="ED36" s="172">
        <f t="shared" si="521"/>
        <v>0</v>
      </c>
      <c r="EE36" s="172">
        <f t="shared" si="521"/>
        <v>0</v>
      </c>
      <c r="EF36" s="172">
        <f t="shared" si="521"/>
        <v>0</v>
      </c>
      <c r="EG36" s="172">
        <f t="shared" si="521"/>
        <v>0</v>
      </c>
      <c r="EH36" s="172">
        <f t="shared" si="521"/>
        <v>0</v>
      </c>
      <c r="EI36" s="172">
        <f t="shared" si="521"/>
        <v>0</v>
      </c>
      <c r="EJ36" s="172">
        <f t="shared" si="521"/>
        <v>0</v>
      </c>
      <c r="EK36" s="172">
        <f t="shared" si="521"/>
        <v>0</v>
      </c>
      <c r="EL36" s="172">
        <f t="shared" si="521"/>
        <v>0</v>
      </c>
      <c r="EM36" s="172">
        <f t="shared" si="521"/>
        <v>0</v>
      </c>
      <c r="EN36" s="172">
        <f t="shared" si="521"/>
        <v>0</v>
      </c>
      <c r="EO36" s="172">
        <f t="shared" si="521"/>
        <v>0</v>
      </c>
      <c r="EP36" s="172">
        <f t="shared" si="521"/>
        <v>0</v>
      </c>
      <c r="EQ36" s="172">
        <f t="shared" si="521"/>
        <v>0</v>
      </c>
      <c r="ER36" s="172">
        <f t="shared" si="521"/>
        <v>0</v>
      </c>
      <c r="ES36" s="172">
        <f t="shared" si="521"/>
        <v>0</v>
      </c>
      <c r="ET36" s="172">
        <f t="shared" si="521"/>
        <v>0</v>
      </c>
      <c r="EU36" s="172">
        <f t="shared" si="521"/>
        <v>0</v>
      </c>
      <c r="EV36" s="172">
        <f t="shared" si="521"/>
        <v>0</v>
      </c>
      <c r="EW36" s="172">
        <f t="shared" si="521"/>
        <v>0</v>
      </c>
      <c r="EX36" s="172">
        <f t="shared" si="521"/>
        <v>0</v>
      </c>
      <c r="EY36" s="172">
        <f t="shared" si="521"/>
        <v>0</v>
      </c>
      <c r="EZ36" s="172">
        <f t="shared" si="521"/>
        <v>0</v>
      </c>
      <c r="FA36" s="172">
        <f t="shared" si="521"/>
        <v>0</v>
      </c>
      <c r="FB36" s="172">
        <f t="shared" si="521"/>
        <v>0</v>
      </c>
      <c r="FC36" s="172">
        <f t="shared" si="521"/>
        <v>0</v>
      </c>
      <c r="FD36" s="172">
        <f t="shared" si="521"/>
        <v>0</v>
      </c>
      <c r="FE36" s="172">
        <f t="shared" si="521"/>
        <v>0</v>
      </c>
      <c r="FF36" s="172">
        <f t="shared" si="521"/>
        <v>0</v>
      </c>
      <c r="FG36" s="172">
        <f t="shared" si="521"/>
        <v>0</v>
      </c>
      <c r="FH36" s="172">
        <f t="shared" si="521"/>
        <v>0</v>
      </c>
      <c r="FI36" s="172">
        <f t="shared" si="521"/>
        <v>0</v>
      </c>
      <c r="FJ36" s="172">
        <f t="shared" si="521"/>
        <v>0</v>
      </c>
      <c r="FK36" s="172">
        <f t="shared" si="521"/>
        <v>0</v>
      </c>
      <c r="FL36" s="172">
        <f t="shared" si="521"/>
        <v>0</v>
      </c>
      <c r="FM36" s="172">
        <f t="shared" si="521"/>
        <v>0</v>
      </c>
      <c r="FN36" s="172">
        <f t="shared" si="521"/>
        <v>0</v>
      </c>
      <c r="FO36" s="172">
        <f t="shared" si="521"/>
        <v>0</v>
      </c>
      <c r="FP36" s="172">
        <f t="shared" si="521"/>
        <v>0</v>
      </c>
      <c r="FQ36" s="172">
        <f t="shared" si="521"/>
        <v>0</v>
      </c>
      <c r="FR36" s="172">
        <f t="shared" si="521"/>
        <v>0</v>
      </c>
      <c r="FS36" s="172">
        <f t="shared" si="521"/>
        <v>0</v>
      </c>
      <c r="FT36" s="172">
        <f t="shared" si="521"/>
        <v>0</v>
      </c>
      <c r="FU36" s="172">
        <f t="shared" si="521"/>
        <v>0</v>
      </c>
      <c r="FV36" s="172">
        <f t="shared" si="521"/>
        <v>0</v>
      </c>
      <c r="FW36" s="172">
        <f t="shared" si="521"/>
        <v>0</v>
      </c>
      <c r="FX36" s="172">
        <f t="shared" si="521"/>
        <v>0</v>
      </c>
      <c r="FY36" s="172">
        <f t="shared" si="521"/>
        <v>0</v>
      </c>
      <c r="FZ36" s="172">
        <f t="shared" si="521"/>
        <v>0</v>
      </c>
      <c r="GA36" s="172">
        <f t="shared" si="521"/>
        <v>0</v>
      </c>
      <c r="GB36" s="172">
        <f t="shared" si="521"/>
        <v>0</v>
      </c>
      <c r="GC36" s="172">
        <f t="shared" si="521"/>
        <v>0</v>
      </c>
      <c r="GD36" s="172">
        <f t="shared" si="521"/>
        <v>0</v>
      </c>
      <c r="GE36" s="172">
        <f t="shared" si="521"/>
        <v>0</v>
      </c>
      <c r="GF36" s="172">
        <f t="shared" si="521"/>
        <v>0</v>
      </c>
      <c r="GG36" s="172">
        <f t="shared" si="521"/>
        <v>0</v>
      </c>
      <c r="GH36" s="172">
        <f t="shared" si="521"/>
        <v>0</v>
      </c>
      <c r="GI36" s="172">
        <f t="shared" si="521"/>
        <v>0</v>
      </c>
      <c r="GJ36" s="172">
        <f t="shared" si="521"/>
        <v>0</v>
      </c>
      <c r="GK36" s="172">
        <f t="shared" si="521"/>
        <v>0</v>
      </c>
      <c r="GL36" s="172">
        <f t="shared" si="521"/>
        <v>0</v>
      </c>
      <c r="GM36" s="172">
        <f t="shared" si="521"/>
        <v>0</v>
      </c>
      <c r="GN36" s="172">
        <f t="shared" si="521"/>
        <v>0</v>
      </c>
      <c r="GO36" s="172">
        <f t="shared" ref="GO36:IR36" si="522">GO35</f>
        <v>0</v>
      </c>
      <c r="GP36" s="172">
        <f t="shared" si="522"/>
        <v>0</v>
      </c>
      <c r="GQ36" s="172">
        <f t="shared" si="522"/>
        <v>0</v>
      </c>
      <c r="GR36" s="172">
        <f t="shared" si="522"/>
        <v>0</v>
      </c>
      <c r="GS36" s="172">
        <f t="shared" si="522"/>
        <v>0</v>
      </c>
      <c r="GT36" s="172">
        <f t="shared" si="522"/>
        <v>0</v>
      </c>
      <c r="GU36" s="172">
        <f t="shared" si="522"/>
        <v>0</v>
      </c>
      <c r="GV36" s="172">
        <f t="shared" si="522"/>
        <v>0</v>
      </c>
      <c r="GW36" s="172">
        <f t="shared" si="522"/>
        <v>0</v>
      </c>
      <c r="GX36" s="172">
        <f t="shared" si="522"/>
        <v>0</v>
      </c>
      <c r="GY36" s="172">
        <f t="shared" si="522"/>
        <v>0</v>
      </c>
      <c r="GZ36" s="172">
        <f t="shared" si="522"/>
        <v>0</v>
      </c>
      <c r="HA36" s="172">
        <f t="shared" si="522"/>
        <v>0</v>
      </c>
      <c r="HB36" s="172">
        <f t="shared" si="522"/>
        <v>0</v>
      </c>
      <c r="HC36" s="172">
        <f t="shared" si="522"/>
        <v>0</v>
      </c>
      <c r="HD36" s="172">
        <f t="shared" si="522"/>
        <v>0</v>
      </c>
      <c r="HE36" s="172">
        <f t="shared" si="522"/>
        <v>0</v>
      </c>
      <c r="HF36" s="172">
        <f t="shared" si="522"/>
        <v>0</v>
      </c>
      <c r="HG36" s="172">
        <f t="shared" si="522"/>
        <v>0</v>
      </c>
      <c r="HH36" s="172">
        <f t="shared" si="522"/>
        <v>0</v>
      </c>
      <c r="HI36" s="172">
        <f t="shared" si="522"/>
        <v>0</v>
      </c>
      <c r="HJ36" s="172">
        <f t="shared" si="522"/>
        <v>0</v>
      </c>
      <c r="HK36" s="172">
        <f t="shared" si="522"/>
        <v>0</v>
      </c>
      <c r="HL36" s="172">
        <f t="shared" si="522"/>
        <v>0</v>
      </c>
      <c r="HM36" s="172">
        <f t="shared" si="522"/>
        <v>0</v>
      </c>
      <c r="HN36" s="172">
        <f t="shared" si="522"/>
        <v>0</v>
      </c>
      <c r="HO36" s="172">
        <f t="shared" si="522"/>
        <v>0</v>
      </c>
      <c r="HP36" s="172">
        <f t="shared" si="522"/>
        <v>0</v>
      </c>
      <c r="HQ36" s="172">
        <f t="shared" si="522"/>
        <v>0</v>
      </c>
      <c r="HR36" s="172">
        <f t="shared" si="522"/>
        <v>0</v>
      </c>
      <c r="HS36" s="172">
        <f t="shared" si="522"/>
        <v>0</v>
      </c>
      <c r="HT36" s="172">
        <f t="shared" si="522"/>
        <v>0</v>
      </c>
      <c r="HU36" s="172">
        <f t="shared" si="522"/>
        <v>0</v>
      </c>
      <c r="HV36" s="172">
        <f t="shared" si="522"/>
        <v>0</v>
      </c>
      <c r="HW36" s="172">
        <f t="shared" si="522"/>
        <v>0</v>
      </c>
      <c r="HX36" s="172">
        <f t="shared" si="522"/>
        <v>0</v>
      </c>
      <c r="HY36" s="172">
        <f t="shared" si="522"/>
        <v>0</v>
      </c>
      <c r="HZ36" s="172">
        <f t="shared" si="522"/>
        <v>0</v>
      </c>
      <c r="IA36" s="172">
        <f t="shared" si="522"/>
        <v>0</v>
      </c>
      <c r="IB36" s="172">
        <f t="shared" si="522"/>
        <v>0</v>
      </c>
      <c r="IC36" s="172">
        <f t="shared" si="522"/>
        <v>0</v>
      </c>
      <c r="ID36" s="172">
        <f t="shared" si="522"/>
        <v>0</v>
      </c>
      <c r="IE36" s="172">
        <f t="shared" si="522"/>
        <v>0</v>
      </c>
      <c r="IF36" s="172">
        <f t="shared" si="522"/>
        <v>0</v>
      </c>
      <c r="IG36" s="172">
        <f t="shared" si="522"/>
        <v>0</v>
      </c>
      <c r="IH36" s="172">
        <f t="shared" si="522"/>
        <v>0</v>
      </c>
      <c r="II36" s="172">
        <f t="shared" si="522"/>
        <v>0</v>
      </c>
      <c r="IJ36" s="172">
        <f t="shared" si="522"/>
        <v>0</v>
      </c>
      <c r="IK36" s="172">
        <f t="shared" si="522"/>
        <v>0</v>
      </c>
      <c r="IL36" s="172">
        <f t="shared" si="522"/>
        <v>68.450199999999995</v>
      </c>
      <c r="IM36" s="172">
        <f t="shared" si="522"/>
        <v>0</v>
      </c>
      <c r="IN36" s="172">
        <f t="shared" si="522"/>
        <v>14.0504</v>
      </c>
      <c r="IO36" s="172">
        <f t="shared" si="522"/>
        <v>0</v>
      </c>
      <c r="IP36" s="172">
        <f t="shared" si="522"/>
        <v>8.4993999999999996</v>
      </c>
      <c r="IQ36" s="172">
        <f t="shared" si="522"/>
        <v>0</v>
      </c>
      <c r="IR36" s="172">
        <f t="shared" si="522"/>
        <v>90.999999999999986</v>
      </c>
      <c r="IS36" s="172">
        <f>IS35</f>
        <v>0</v>
      </c>
      <c r="IT36" s="172">
        <f t="shared" ref="IT36:IZ36" si="523">IT35</f>
        <v>68.450199999999995</v>
      </c>
      <c r="IU36" s="172">
        <f t="shared" si="523"/>
        <v>0</v>
      </c>
      <c r="IV36" s="172">
        <f t="shared" si="523"/>
        <v>14.0504</v>
      </c>
      <c r="IW36" s="172">
        <f t="shared" si="523"/>
        <v>0</v>
      </c>
      <c r="IX36" s="172">
        <f t="shared" si="523"/>
        <v>8.4993999999999996</v>
      </c>
      <c r="IY36" s="172">
        <f t="shared" si="523"/>
        <v>0</v>
      </c>
      <c r="IZ36" s="172">
        <f t="shared" si="523"/>
        <v>90.999999999999986</v>
      </c>
    </row>
    <row r="37" spans="1:260" s="145" customFormat="1" ht="25.8" customHeight="1" x14ac:dyDescent="0.3">
      <c r="A37" s="115"/>
      <c r="B37" s="116" t="s">
        <v>150</v>
      </c>
      <c r="C37" s="115"/>
      <c r="D37" s="207"/>
      <c r="E37" s="117">
        <f>E34+E26+E20+E12+E36</f>
        <v>7.6999999999999993</v>
      </c>
      <c r="F37" s="117">
        <f t="shared" ref="F37:BQ37" si="524">F34+F26+F20+F12+F36</f>
        <v>1.1704000000000001</v>
      </c>
      <c r="G37" s="117">
        <f t="shared" si="524"/>
        <v>1.2</v>
      </c>
      <c r="H37" s="117">
        <f t="shared" si="524"/>
        <v>0.1008</v>
      </c>
      <c r="I37" s="117">
        <f t="shared" si="524"/>
        <v>0.76</v>
      </c>
      <c r="J37" s="117">
        <f t="shared" si="524"/>
        <v>6.3840000000000008E-2</v>
      </c>
      <c r="K37" s="117">
        <f t="shared" si="524"/>
        <v>9.66</v>
      </c>
      <c r="L37" s="117">
        <f t="shared" si="524"/>
        <v>1.3350400000000002</v>
      </c>
      <c r="M37" s="117">
        <f t="shared" si="524"/>
        <v>3</v>
      </c>
      <c r="N37" s="117">
        <f t="shared" si="524"/>
        <v>6</v>
      </c>
      <c r="O37" s="117">
        <f t="shared" si="524"/>
        <v>1</v>
      </c>
      <c r="P37" s="117">
        <f t="shared" si="524"/>
        <v>2</v>
      </c>
      <c r="Q37" s="117">
        <f t="shared" si="524"/>
        <v>0</v>
      </c>
      <c r="R37" s="117">
        <f t="shared" si="524"/>
        <v>0</v>
      </c>
      <c r="S37" s="117">
        <f t="shared" si="524"/>
        <v>4</v>
      </c>
      <c r="T37" s="117">
        <f t="shared" si="524"/>
        <v>8</v>
      </c>
      <c r="U37" s="117">
        <f t="shared" si="524"/>
        <v>4.4000000000000004</v>
      </c>
      <c r="V37" s="117">
        <f t="shared" si="524"/>
        <v>0.40079999999999999</v>
      </c>
      <c r="W37" s="117">
        <f t="shared" si="524"/>
        <v>2</v>
      </c>
      <c r="X37" s="117">
        <f t="shared" si="524"/>
        <v>0.26516000000000001</v>
      </c>
      <c r="Y37" s="117">
        <f t="shared" si="524"/>
        <v>0</v>
      </c>
      <c r="Z37" s="117">
        <f t="shared" si="524"/>
        <v>0</v>
      </c>
      <c r="AA37" s="117">
        <f t="shared" si="524"/>
        <v>6.3999999999999995</v>
      </c>
      <c r="AB37" s="117">
        <f t="shared" si="524"/>
        <v>0.66596000000000011</v>
      </c>
      <c r="AC37" s="117">
        <f t="shared" si="524"/>
        <v>10.92</v>
      </c>
      <c r="AD37" s="117">
        <f t="shared" si="524"/>
        <v>1.0149999999999999</v>
      </c>
      <c r="AE37" s="117">
        <f t="shared" si="524"/>
        <v>1.6</v>
      </c>
      <c r="AF37" s="117">
        <f t="shared" si="524"/>
        <v>0.15104000000000001</v>
      </c>
      <c r="AG37" s="117">
        <f t="shared" si="524"/>
        <v>1</v>
      </c>
      <c r="AH37" s="117">
        <f t="shared" si="524"/>
        <v>8.4000000000000005E-2</v>
      </c>
      <c r="AI37" s="117">
        <f t="shared" si="524"/>
        <v>13.52</v>
      </c>
      <c r="AJ37" s="117">
        <f t="shared" si="524"/>
        <v>1.25004</v>
      </c>
      <c r="AK37" s="117">
        <f t="shared" si="524"/>
        <v>44.34</v>
      </c>
      <c r="AL37" s="117">
        <f t="shared" si="524"/>
        <v>80.569389999999999</v>
      </c>
      <c r="AM37" s="117">
        <f t="shared" si="524"/>
        <v>5.9899999999999993</v>
      </c>
      <c r="AN37" s="117">
        <f t="shared" si="524"/>
        <v>5.7875699999999997</v>
      </c>
      <c r="AO37" s="117">
        <f t="shared" si="524"/>
        <v>0.2</v>
      </c>
      <c r="AP37" s="117">
        <f t="shared" si="524"/>
        <v>1.968E-2</v>
      </c>
      <c r="AQ37" s="117">
        <f t="shared" si="524"/>
        <v>50.53</v>
      </c>
      <c r="AR37" s="117">
        <f t="shared" si="524"/>
        <v>86.376639999999995</v>
      </c>
      <c r="AS37" s="117">
        <f t="shared" si="524"/>
        <v>32.36</v>
      </c>
      <c r="AT37" s="117">
        <f t="shared" si="524"/>
        <v>4.7046600000000005</v>
      </c>
      <c r="AU37" s="117">
        <f t="shared" si="524"/>
        <v>2.16</v>
      </c>
      <c r="AV37" s="117">
        <f t="shared" si="524"/>
        <v>0.24358000000000002</v>
      </c>
      <c r="AW37" s="117">
        <f t="shared" si="524"/>
        <v>3.2199999999999998</v>
      </c>
      <c r="AX37" s="117">
        <f t="shared" si="524"/>
        <v>0.34788000000000002</v>
      </c>
      <c r="AY37" s="117">
        <f t="shared" si="524"/>
        <v>37.739999999999995</v>
      </c>
      <c r="AZ37" s="117">
        <f t="shared" si="524"/>
        <v>5.2961199999999993</v>
      </c>
      <c r="BA37" s="117">
        <f t="shared" si="524"/>
        <v>6</v>
      </c>
      <c r="BB37" s="117">
        <f t="shared" si="524"/>
        <v>4.3936000000000002</v>
      </c>
      <c r="BC37" s="117">
        <f t="shared" si="524"/>
        <v>0</v>
      </c>
      <c r="BD37" s="117">
        <f t="shared" si="524"/>
        <v>0</v>
      </c>
      <c r="BE37" s="117">
        <f t="shared" si="524"/>
        <v>0</v>
      </c>
      <c r="BF37" s="117">
        <f t="shared" si="524"/>
        <v>0</v>
      </c>
      <c r="BG37" s="117">
        <f t="shared" si="524"/>
        <v>6</v>
      </c>
      <c r="BH37" s="117">
        <f t="shared" si="524"/>
        <v>4.3936000000000002</v>
      </c>
      <c r="BI37" s="117">
        <f t="shared" si="524"/>
        <v>1</v>
      </c>
      <c r="BJ37" s="117">
        <f t="shared" si="524"/>
        <v>15</v>
      </c>
      <c r="BK37" s="117">
        <f t="shared" si="524"/>
        <v>0</v>
      </c>
      <c r="BL37" s="117">
        <f t="shared" si="524"/>
        <v>0</v>
      </c>
      <c r="BM37" s="117">
        <f t="shared" si="524"/>
        <v>0</v>
      </c>
      <c r="BN37" s="117">
        <f t="shared" si="524"/>
        <v>0</v>
      </c>
      <c r="BO37" s="117">
        <f t="shared" si="524"/>
        <v>1</v>
      </c>
      <c r="BP37" s="117">
        <f t="shared" si="524"/>
        <v>15</v>
      </c>
      <c r="BQ37" s="117">
        <f t="shared" si="524"/>
        <v>0</v>
      </c>
      <c r="BR37" s="117">
        <f t="shared" ref="BR37:EC37" si="525">BR34+BR26+BR20+BR12+BR36</f>
        <v>0</v>
      </c>
      <c r="BS37" s="117">
        <f t="shared" si="525"/>
        <v>0</v>
      </c>
      <c r="BT37" s="117">
        <f t="shared" si="525"/>
        <v>0</v>
      </c>
      <c r="BU37" s="117">
        <f t="shared" si="525"/>
        <v>0</v>
      </c>
      <c r="BV37" s="117">
        <f t="shared" si="525"/>
        <v>0</v>
      </c>
      <c r="BW37" s="117">
        <f t="shared" si="525"/>
        <v>0</v>
      </c>
      <c r="BX37" s="117">
        <f t="shared" si="525"/>
        <v>0</v>
      </c>
      <c r="BY37" s="117">
        <f t="shared" si="525"/>
        <v>0</v>
      </c>
      <c r="BZ37" s="117">
        <f t="shared" si="525"/>
        <v>0</v>
      </c>
      <c r="CA37" s="117">
        <f t="shared" si="525"/>
        <v>0</v>
      </c>
      <c r="CB37" s="117">
        <f t="shared" si="525"/>
        <v>0</v>
      </c>
      <c r="CC37" s="117">
        <f t="shared" si="525"/>
        <v>0</v>
      </c>
      <c r="CD37" s="117">
        <f t="shared" si="525"/>
        <v>0</v>
      </c>
      <c r="CE37" s="117">
        <f t="shared" si="525"/>
        <v>0</v>
      </c>
      <c r="CF37" s="117">
        <f t="shared" si="525"/>
        <v>0</v>
      </c>
      <c r="CG37" s="117">
        <f t="shared" si="525"/>
        <v>20.884799999999998</v>
      </c>
      <c r="CH37" s="117">
        <f t="shared" si="525"/>
        <v>11.451140000000002</v>
      </c>
      <c r="CI37" s="117">
        <f t="shared" si="525"/>
        <v>0</v>
      </c>
      <c r="CJ37" s="117">
        <f t="shared" si="525"/>
        <v>0</v>
      </c>
      <c r="CK37" s="117">
        <f t="shared" si="525"/>
        <v>0</v>
      </c>
      <c r="CL37" s="117">
        <f t="shared" si="525"/>
        <v>0</v>
      </c>
      <c r="CM37" s="117">
        <f t="shared" si="525"/>
        <v>20.884799999999998</v>
      </c>
      <c r="CN37" s="117">
        <f t="shared" si="525"/>
        <v>11.451140000000002</v>
      </c>
      <c r="CO37" s="117">
        <f t="shared" si="525"/>
        <v>3</v>
      </c>
      <c r="CP37" s="117">
        <f t="shared" si="525"/>
        <v>12.5</v>
      </c>
      <c r="CQ37" s="117">
        <f t="shared" si="525"/>
        <v>0</v>
      </c>
      <c r="CR37" s="117">
        <f t="shared" si="525"/>
        <v>0</v>
      </c>
      <c r="CS37" s="117">
        <f t="shared" si="525"/>
        <v>0</v>
      </c>
      <c r="CT37" s="117">
        <f t="shared" si="525"/>
        <v>0</v>
      </c>
      <c r="CU37" s="117">
        <f t="shared" si="525"/>
        <v>3</v>
      </c>
      <c r="CV37" s="117">
        <f t="shared" si="525"/>
        <v>12.5</v>
      </c>
      <c r="CW37" s="117">
        <f t="shared" si="525"/>
        <v>77.5</v>
      </c>
      <c r="CX37" s="117">
        <f t="shared" si="525"/>
        <v>41.055000000000007</v>
      </c>
      <c r="CY37" s="117">
        <f t="shared" si="525"/>
        <v>16.05</v>
      </c>
      <c r="CZ37" s="117">
        <f t="shared" si="525"/>
        <v>3.2100000000000004</v>
      </c>
      <c r="DA37" s="117">
        <f t="shared" si="525"/>
        <v>9.5500000000000007</v>
      </c>
      <c r="DB37" s="117">
        <f t="shared" si="525"/>
        <v>1.9100000000000001</v>
      </c>
      <c r="DC37" s="117">
        <f t="shared" si="525"/>
        <v>103.1</v>
      </c>
      <c r="DD37" s="117">
        <f t="shared" si="525"/>
        <v>46.175000000000004</v>
      </c>
      <c r="DE37" s="117">
        <f t="shared" si="525"/>
        <v>4</v>
      </c>
      <c r="DF37" s="117">
        <f t="shared" si="525"/>
        <v>21</v>
      </c>
      <c r="DG37" s="117">
        <f t="shared" si="525"/>
        <v>0</v>
      </c>
      <c r="DH37" s="117">
        <f t="shared" si="525"/>
        <v>0</v>
      </c>
      <c r="DI37" s="117">
        <f t="shared" si="525"/>
        <v>0</v>
      </c>
      <c r="DJ37" s="117">
        <f t="shared" si="525"/>
        <v>0</v>
      </c>
      <c r="DK37" s="117">
        <f t="shared" si="525"/>
        <v>4</v>
      </c>
      <c r="DL37" s="117">
        <f t="shared" si="525"/>
        <v>21</v>
      </c>
      <c r="DM37" s="117">
        <f t="shared" si="525"/>
        <v>0</v>
      </c>
      <c r="DN37" s="117">
        <f t="shared" si="525"/>
        <v>0</v>
      </c>
      <c r="DO37" s="117">
        <f t="shared" si="525"/>
        <v>0</v>
      </c>
      <c r="DP37" s="117">
        <f t="shared" si="525"/>
        <v>0</v>
      </c>
      <c r="DQ37" s="117">
        <f t="shared" si="525"/>
        <v>0</v>
      </c>
      <c r="DR37" s="117">
        <f t="shared" si="525"/>
        <v>0</v>
      </c>
      <c r="DS37" s="117">
        <f t="shared" si="525"/>
        <v>0</v>
      </c>
      <c r="DT37" s="117">
        <f t="shared" si="525"/>
        <v>0</v>
      </c>
      <c r="DU37" s="117">
        <f t="shared" si="525"/>
        <v>0</v>
      </c>
      <c r="DV37" s="117">
        <f t="shared" si="525"/>
        <v>0</v>
      </c>
      <c r="DW37" s="117">
        <f t="shared" si="525"/>
        <v>0</v>
      </c>
      <c r="DX37" s="117">
        <f t="shared" si="525"/>
        <v>0</v>
      </c>
      <c r="DY37" s="117">
        <f t="shared" si="525"/>
        <v>0</v>
      </c>
      <c r="DZ37" s="117">
        <f t="shared" si="525"/>
        <v>0</v>
      </c>
      <c r="EA37" s="117">
        <f t="shared" si="525"/>
        <v>0</v>
      </c>
      <c r="EB37" s="117">
        <f t="shared" si="525"/>
        <v>0</v>
      </c>
      <c r="EC37" s="117">
        <f t="shared" si="525"/>
        <v>0</v>
      </c>
      <c r="ED37" s="117">
        <f t="shared" ref="ED37:GO37" si="526">ED34+ED26+ED20+ED12+ED36</f>
        <v>0</v>
      </c>
      <c r="EE37" s="117">
        <f t="shared" si="526"/>
        <v>0</v>
      </c>
      <c r="EF37" s="117">
        <f t="shared" si="526"/>
        <v>0</v>
      </c>
      <c r="EG37" s="117">
        <f t="shared" si="526"/>
        <v>0</v>
      </c>
      <c r="EH37" s="117">
        <f t="shared" si="526"/>
        <v>0</v>
      </c>
      <c r="EI37" s="117">
        <f t="shared" si="526"/>
        <v>0</v>
      </c>
      <c r="EJ37" s="117">
        <f t="shared" si="526"/>
        <v>0</v>
      </c>
      <c r="EK37" s="117">
        <f t="shared" si="526"/>
        <v>5</v>
      </c>
      <c r="EL37" s="117">
        <f t="shared" si="526"/>
        <v>0.55364000000000002</v>
      </c>
      <c r="EM37" s="117">
        <f t="shared" si="526"/>
        <v>1.9</v>
      </c>
      <c r="EN37" s="117">
        <f t="shared" si="526"/>
        <v>4.3839600000000001</v>
      </c>
      <c r="EO37" s="117">
        <f t="shared" si="526"/>
        <v>1.4</v>
      </c>
      <c r="EP37" s="117">
        <f t="shared" si="526"/>
        <v>0.13200000000000001</v>
      </c>
      <c r="EQ37" s="117">
        <f t="shared" si="526"/>
        <v>8.3000000000000007</v>
      </c>
      <c r="ER37" s="117">
        <f t="shared" si="526"/>
        <v>5.0696000000000003</v>
      </c>
      <c r="ES37" s="117">
        <f t="shared" si="526"/>
        <v>46.309999999999995</v>
      </c>
      <c r="ET37" s="117">
        <f t="shared" si="526"/>
        <v>15.60558</v>
      </c>
      <c r="EU37" s="117">
        <f t="shared" si="526"/>
        <v>0</v>
      </c>
      <c r="EV37" s="117">
        <f t="shared" si="526"/>
        <v>0</v>
      </c>
      <c r="EW37" s="117">
        <f t="shared" si="526"/>
        <v>0</v>
      </c>
      <c r="EX37" s="117">
        <f t="shared" si="526"/>
        <v>0</v>
      </c>
      <c r="EY37" s="117">
        <f t="shared" si="526"/>
        <v>46.309999999999995</v>
      </c>
      <c r="EZ37" s="117">
        <f t="shared" si="526"/>
        <v>15.60558</v>
      </c>
      <c r="FA37" s="117">
        <f t="shared" si="526"/>
        <v>0</v>
      </c>
      <c r="FB37" s="117">
        <f t="shared" si="526"/>
        <v>0</v>
      </c>
      <c r="FC37" s="117">
        <f t="shared" si="526"/>
        <v>0</v>
      </c>
      <c r="FD37" s="117">
        <f t="shared" si="526"/>
        <v>0</v>
      </c>
      <c r="FE37" s="117">
        <f t="shared" si="526"/>
        <v>0</v>
      </c>
      <c r="FF37" s="117">
        <f t="shared" si="526"/>
        <v>0</v>
      </c>
      <c r="FG37" s="117">
        <f t="shared" si="526"/>
        <v>0</v>
      </c>
      <c r="FH37" s="117">
        <f t="shared" si="526"/>
        <v>0</v>
      </c>
      <c r="FI37" s="117">
        <f t="shared" si="526"/>
        <v>3</v>
      </c>
      <c r="FJ37" s="117">
        <f t="shared" si="526"/>
        <v>9.25</v>
      </c>
      <c r="FK37" s="117">
        <f t="shared" si="526"/>
        <v>0</v>
      </c>
      <c r="FL37" s="117">
        <f t="shared" si="526"/>
        <v>0</v>
      </c>
      <c r="FM37" s="117">
        <f t="shared" si="526"/>
        <v>1</v>
      </c>
      <c r="FN37" s="117">
        <f t="shared" si="526"/>
        <v>2</v>
      </c>
      <c r="FO37" s="117">
        <f t="shared" si="526"/>
        <v>4</v>
      </c>
      <c r="FP37" s="117">
        <f t="shared" si="526"/>
        <v>11.25</v>
      </c>
      <c r="FQ37" s="117">
        <f t="shared" si="526"/>
        <v>5.2</v>
      </c>
      <c r="FR37" s="117">
        <f t="shared" si="526"/>
        <v>0.76800000000000002</v>
      </c>
      <c r="FS37" s="117">
        <f t="shared" si="526"/>
        <v>0</v>
      </c>
      <c r="FT37" s="117">
        <f t="shared" si="526"/>
        <v>0</v>
      </c>
      <c r="FU37" s="117">
        <f t="shared" si="526"/>
        <v>0</v>
      </c>
      <c r="FV37" s="117">
        <f t="shared" si="526"/>
        <v>0</v>
      </c>
      <c r="FW37" s="117">
        <f t="shared" si="526"/>
        <v>5.2</v>
      </c>
      <c r="FX37" s="117">
        <f t="shared" si="526"/>
        <v>0.76800000000000002</v>
      </c>
      <c r="FY37" s="117">
        <f t="shared" si="526"/>
        <v>38.200000000000003</v>
      </c>
      <c r="FZ37" s="117">
        <f t="shared" si="526"/>
        <v>67.44</v>
      </c>
      <c r="GA37" s="117">
        <f t="shared" si="526"/>
        <v>8.02</v>
      </c>
      <c r="GB37" s="117">
        <f t="shared" si="526"/>
        <v>1.6040000000000001</v>
      </c>
      <c r="GC37" s="117">
        <f t="shared" si="526"/>
        <v>4.78</v>
      </c>
      <c r="GD37" s="117">
        <f t="shared" si="526"/>
        <v>0.95600000000000007</v>
      </c>
      <c r="GE37" s="117">
        <f t="shared" si="526"/>
        <v>51</v>
      </c>
      <c r="GF37" s="117">
        <f t="shared" si="526"/>
        <v>70</v>
      </c>
      <c r="GG37" s="117">
        <f t="shared" si="526"/>
        <v>43.8</v>
      </c>
      <c r="GH37" s="117">
        <f t="shared" si="526"/>
        <v>127.561104</v>
      </c>
      <c r="GI37" s="117">
        <f t="shared" si="526"/>
        <v>0</v>
      </c>
      <c r="GJ37" s="117">
        <f t="shared" si="526"/>
        <v>0</v>
      </c>
      <c r="GK37" s="117">
        <f t="shared" si="526"/>
        <v>1.4</v>
      </c>
      <c r="GL37" s="117">
        <f t="shared" si="526"/>
        <v>0.13775999999999999</v>
      </c>
      <c r="GM37" s="117">
        <f t="shared" si="526"/>
        <v>45.2</v>
      </c>
      <c r="GN37" s="117">
        <f t="shared" si="526"/>
        <v>127.698864</v>
      </c>
      <c r="GO37" s="117">
        <f t="shared" si="526"/>
        <v>35.75</v>
      </c>
      <c r="GP37" s="117">
        <f t="shared" ref="GP37:IZ37" si="527">GP34+GP26+GP20+GP12+GP36</f>
        <v>3.5178000000000003</v>
      </c>
      <c r="GQ37" s="117">
        <f t="shared" si="527"/>
        <v>8.7200000000000006</v>
      </c>
      <c r="GR37" s="117">
        <f t="shared" si="527"/>
        <v>5.1684399999999995</v>
      </c>
      <c r="GS37" s="117">
        <f t="shared" si="527"/>
        <v>3.95</v>
      </c>
      <c r="GT37" s="117">
        <f t="shared" si="527"/>
        <v>0.38868000000000003</v>
      </c>
      <c r="GU37" s="117">
        <f t="shared" si="527"/>
        <v>48.42</v>
      </c>
      <c r="GV37" s="117">
        <f t="shared" si="527"/>
        <v>9.0749199999999988</v>
      </c>
      <c r="GW37" s="117">
        <f t="shared" si="527"/>
        <v>2</v>
      </c>
      <c r="GX37" s="117">
        <f t="shared" si="527"/>
        <v>10.5</v>
      </c>
      <c r="GY37" s="117">
        <f t="shared" si="527"/>
        <v>0</v>
      </c>
      <c r="GZ37" s="117">
        <f t="shared" si="527"/>
        <v>0</v>
      </c>
      <c r="HA37" s="117">
        <f t="shared" si="527"/>
        <v>0</v>
      </c>
      <c r="HB37" s="117">
        <f t="shared" si="527"/>
        <v>0</v>
      </c>
      <c r="HC37" s="117">
        <f t="shared" si="527"/>
        <v>2</v>
      </c>
      <c r="HD37" s="117">
        <f t="shared" si="527"/>
        <v>10.5</v>
      </c>
      <c r="HE37" s="117">
        <f t="shared" si="527"/>
        <v>4</v>
      </c>
      <c r="HF37" s="117">
        <f t="shared" si="527"/>
        <v>0.70399999999999996</v>
      </c>
      <c r="HG37" s="117">
        <f t="shared" si="527"/>
        <v>0.6</v>
      </c>
      <c r="HH37" s="117">
        <f t="shared" si="527"/>
        <v>5.9040000000000002E-2</v>
      </c>
      <c r="HI37" s="117">
        <f t="shared" si="527"/>
        <v>0</v>
      </c>
      <c r="HJ37" s="117">
        <f t="shared" si="527"/>
        <v>0</v>
      </c>
      <c r="HK37" s="117">
        <f t="shared" si="527"/>
        <v>4.5999999999999996</v>
      </c>
      <c r="HL37" s="117">
        <f t="shared" si="527"/>
        <v>0.76303999999999994</v>
      </c>
      <c r="HM37" s="117">
        <f t="shared" si="527"/>
        <v>92.544399999999996</v>
      </c>
      <c r="HN37" s="117">
        <f t="shared" si="527"/>
        <v>98.154240000000001</v>
      </c>
      <c r="HO37" s="117">
        <f t="shared" si="527"/>
        <v>40.32</v>
      </c>
      <c r="HP37" s="117">
        <f t="shared" si="527"/>
        <v>48.627760000000002</v>
      </c>
      <c r="HQ37" s="117">
        <f t="shared" si="527"/>
        <v>27.805499999999999</v>
      </c>
      <c r="HR37" s="117">
        <f t="shared" si="527"/>
        <v>56.450190000000006</v>
      </c>
      <c r="HS37" s="117">
        <f t="shared" si="527"/>
        <v>160.66989999999998</v>
      </c>
      <c r="HT37" s="117">
        <f t="shared" si="527"/>
        <v>203.23219</v>
      </c>
      <c r="HU37" s="117">
        <f t="shared" si="527"/>
        <v>203.76400000000001</v>
      </c>
      <c r="HV37" s="117">
        <f t="shared" si="527"/>
        <v>120.16535</v>
      </c>
      <c r="HW37" s="117">
        <f t="shared" si="527"/>
        <v>35.31</v>
      </c>
      <c r="HX37" s="117">
        <f t="shared" si="527"/>
        <v>7.0620000000000012</v>
      </c>
      <c r="HY37" s="117">
        <f t="shared" si="527"/>
        <v>23.003</v>
      </c>
      <c r="HZ37" s="117">
        <f t="shared" si="527"/>
        <v>23.7624</v>
      </c>
      <c r="IA37" s="117">
        <f t="shared" si="527"/>
        <v>262.077</v>
      </c>
      <c r="IB37" s="117">
        <f t="shared" si="527"/>
        <v>150.98974999999999</v>
      </c>
      <c r="IC37" s="117">
        <f t="shared" si="527"/>
        <v>72.92</v>
      </c>
      <c r="ID37" s="117">
        <f t="shared" si="527"/>
        <v>627.55840000000001</v>
      </c>
      <c r="IE37" s="117">
        <f t="shared" si="527"/>
        <v>12.84</v>
      </c>
      <c r="IF37" s="117">
        <f t="shared" si="527"/>
        <v>2.5680000000000001</v>
      </c>
      <c r="IG37" s="117">
        <f t="shared" si="527"/>
        <v>7.64</v>
      </c>
      <c r="IH37" s="117">
        <f t="shared" si="527"/>
        <v>1.528</v>
      </c>
      <c r="II37" s="117">
        <f t="shared" si="527"/>
        <v>93.4</v>
      </c>
      <c r="IJ37" s="117">
        <f t="shared" si="527"/>
        <v>631.65440000000001</v>
      </c>
      <c r="IK37" s="117">
        <f t="shared" si="527"/>
        <v>0</v>
      </c>
      <c r="IL37" s="117">
        <f t="shared" si="527"/>
        <v>68.450199999999995</v>
      </c>
      <c r="IM37" s="117">
        <f t="shared" si="527"/>
        <v>4.577</v>
      </c>
      <c r="IN37" s="117">
        <f t="shared" si="527"/>
        <v>207.19980000000001</v>
      </c>
      <c r="IO37" s="117">
        <f t="shared" si="527"/>
        <v>0.58655199999999996</v>
      </c>
      <c r="IP37" s="117">
        <f t="shared" si="527"/>
        <v>33.251894399999998</v>
      </c>
      <c r="IQ37" s="117">
        <f t="shared" si="527"/>
        <v>5.1635520000000001</v>
      </c>
      <c r="IR37" s="117">
        <f t="shared" si="527"/>
        <v>308.9018944</v>
      </c>
      <c r="IS37" s="117">
        <f t="shared" si="527"/>
        <v>767.59320000000002</v>
      </c>
      <c r="IT37" s="117">
        <f t="shared" si="527"/>
        <v>1349.488304</v>
      </c>
      <c r="IU37" s="117">
        <f t="shared" si="527"/>
        <v>142.28700000000001</v>
      </c>
      <c r="IV37" s="117">
        <f t="shared" si="527"/>
        <v>288.43115000000006</v>
      </c>
      <c r="IW37" s="117">
        <f t="shared" si="527"/>
        <v>86.295052000000013</v>
      </c>
      <c r="IX37" s="117">
        <f t="shared" si="527"/>
        <v>121.03232439999999</v>
      </c>
      <c r="IY37" s="117">
        <f t="shared" si="527"/>
        <v>996.175252</v>
      </c>
      <c r="IZ37" s="117">
        <f t="shared" si="527"/>
        <v>1758.9517784</v>
      </c>
    </row>
    <row r="38" spans="1:260" s="160" customFormat="1" ht="25.8" customHeight="1" x14ac:dyDescent="0.3">
      <c r="A38" s="156" t="s">
        <v>40</v>
      </c>
      <c r="B38" s="157" t="s">
        <v>147</v>
      </c>
      <c r="C38" s="156"/>
      <c r="D38" s="208"/>
      <c r="E38" s="158"/>
      <c r="F38" s="158">
        <v>0</v>
      </c>
      <c r="G38" s="158"/>
      <c r="H38" s="158"/>
      <c r="I38" s="158"/>
      <c r="J38" s="158"/>
      <c r="K38" s="159"/>
      <c r="L38" s="159">
        <f t="shared" ref="L38" si="528">F38+H38+J38</f>
        <v>0</v>
      </c>
      <c r="M38" s="158"/>
      <c r="N38" s="158"/>
      <c r="O38" s="158"/>
      <c r="P38" s="158"/>
      <c r="Q38" s="158"/>
      <c r="R38" s="158"/>
      <c r="S38" s="158">
        <f t="shared" ref="S38:T38" si="529">M38+O38+Q38</f>
        <v>0</v>
      </c>
      <c r="T38" s="158">
        <f t="shared" si="529"/>
        <v>0</v>
      </c>
      <c r="U38" s="158"/>
      <c r="V38" s="158"/>
      <c r="W38" s="158"/>
      <c r="X38" s="158"/>
      <c r="Y38" s="158"/>
      <c r="Z38" s="158"/>
      <c r="AA38" s="159"/>
      <c r="AB38" s="159">
        <f t="shared" ref="AB38" si="530">V38+X38+Z38</f>
        <v>0</v>
      </c>
      <c r="AC38" s="158"/>
      <c r="AD38" s="158"/>
      <c r="AE38" s="158"/>
      <c r="AF38" s="158"/>
      <c r="AG38" s="158"/>
      <c r="AH38" s="158"/>
      <c r="AI38" s="159"/>
      <c r="AJ38" s="159">
        <f t="shared" ref="AJ38" si="531">AD38+AF38+AH38</f>
        <v>0</v>
      </c>
      <c r="AK38" s="158"/>
      <c r="AL38" s="158"/>
      <c r="AM38" s="158"/>
      <c r="AN38" s="158"/>
      <c r="AO38" s="158"/>
      <c r="AP38" s="158"/>
      <c r="AQ38" s="159"/>
      <c r="AR38" s="159">
        <f t="shared" ref="AR38" si="532">AL38+AN38+AP38</f>
        <v>0</v>
      </c>
      <c r="AS38" s="158"/>
      <c r="AT38" s="158"/>
      <c r="AU38" s="158"/>
      <c r="AV38" s="158"/>
      <c r="AW38" s="158"/>
      <c r="AX38" s="158"/>
      <c r="AY38" s="159"/>
      <c r="AZ38" s="159">
        <f t="shared" ref="AZ38" si="533">AT38+AV38+AX38</f>
        <v>0</v>
      </c>
      <c r="BA38" s="158"/>
      <c r="BB38" s="158"/>
      <c r="BC38" s="158"/>
      <c r="BD38" s="158"/>
      <c r="BE38" s="158"/>
      <c r="BF38" s="158"/>
      <c r="BG38" s="159"/>
      <c r="BH38" s="159">
        <f t="shared" ref="BH38" si="534">BB38+BD38+BF38</f>
        <v>0</v>
      </c>
      <c r="BI38" s="158"/>
      <c r="BJ38" s="158"/>
      <c r="BK38" s="158"/>
      <c r="BL38" s="158"/>
      <c r="BM38" s="158"/>
      <c r="BN38" s="158"/>
      <c r="BO38" s="159"/>
      <c r="BP38" s="159">
        <f t="shared" ref="BP38" si="535">BJ38+BL38+BN38</f>
        <v>0</v>
      </c>
      <c r="BQ38" s="158"/>
      <c r="BR38" s="158">
        <f t="shared" ref="BR38" si="536">BX37*3%</f>
        <v>0</v>
      </c>
      <c r="BS38" s="158"/>
      <c r="BT38" s="158"/>
      <c r="BU38" s="158"/>
      <c r="BV38" s="158"/>
      <c r="BW38" s="159"/>
      <c r="BX38" s="159">
        <f t="shared" ref="BX38" si="537">BR38+BT38+BV38</f>
        <v>0</v>
      </c>
      <c r="BY38" s="158"/>
      <c r="BZ38" s="158"/>
      <c r="CA38" s="158"/>
      <c r="CB38" s="158"/>
      <c r="CC38" s="158"/>
      <c r="CD38" s="158"/>
      <c r="CE38" s="159"/>
      <c r="CF38" s="159">
        <f t="shared" ref="CF38" si="538">BZ38+CB38+CD38</f>
        <v>0</v>
      </c>
      <c r="CG38" s="158"/>
      <c r="CH38" s="158"/>
      <c r="CI38" s="158"/>
      <c r="CJ38" s="158"/>
      <c r="CK38" s="158"/>
      <c r="CL38" s="158"/>
      <c r="CM38" s="159"/>
      <c r="CN38" s="159">
        <f t="shared" ref="CN38" si="539">CH38+CJ38+CL38</f>
        <v>0</v>
      </c>
      <c r="CO38" s="158"/>
      <c r="CP38" s="158"/>
      <c r="CQ38" s="158"/>
      <c r="CR38" s="158"/>
      <c r="CS38" s="158"/>
      <c r="CT38" s="158"/>
      <c r="CU38" s="159"/>
      <c r="CV38" s="159">
        <f t="shared" ref="CV38" si="540">CP38+CR38+CT38</f>
        <v>0</v>
      </c>
      <c r="CW38" s="158"/>
      <c r="CX38" s="158"/>
      <c r="CY38" s="158"/>
      <c r="CZ38" s="158"/>
      <c r="DA38" s="158"/>
      <c r="DB38" s="158"/>
      <c r="DC38" s="159"/>
      <c r="DD38" s="159">
        <f t="shared" ref="DD38" si="541">CX38+CZ38+DB38</f>
        <v>0</v>
      </c>
      <c r="DE38" s="158"/>
      <c r="DF38" s="158"/>
      <c r="DG38" s="158"/>
      <c r="DH38" s="158"/>
      <c r="DI38" s="158"/>
      <c r="DJ38" s="158"/>
      <c r="DK38" s="159"/>
      <c r="DL38" s="159">
        <f t="shared" ref="DL38" si="542">DF38+DH38+DJ38</f>
        <v>0</v>
      </c>
      <c r="DM38" s="158"/>
      <c r="DN38" s="158">
        <f t="shared" ref="DN38" si="543">DT37*3%</f>
        <v>0</v>
      </c>
      <c r="DO38" s="158"/>
      <c r="DP38" s="158"/>
      <c r="DQ38" s="158"/>
      <c r="DR38" s="158"/>
      <c r="DS38" s="159"/>
      <c r="DT38" s="159">
        <f t="shared" ref="DT38" si="544">DN38+DP38+DR38</f>
        <v>0</v>
      </c>
      <c r="DU38" s="158"/>
      <c r="DV38" s="158">
        <f>EB37*3%</f>
        <v>0</v>
      </c>
      <c r="DW38" s="158"/>
      <c r="DX38" s="158"/>
      <c r="DY38" s="158"/>
      <c r="DZ38" s="158"/>
      <c r="EA38" s="159"/>
      <c r="EB38" s="159">
        <f t="shared" ref="EB38" si="545">DV38+DX38+DZ38</f>
        <v>0</v>
      </c>
      <c r="EC38" s="158"/>
      <c r="ED38" s="158">
        <f t="shared" ref="ED38" si="546">EJ37*3%</f>
        <v>0</v>
      </c>
      <c r="EE38" s="158"/>
      <c r="EF38" s="158"/>
      <c r="EG38" s="158"/>
      <c r="EH38" s="158"/>
      <c r="EI38" s="159"/>
      <c r="EJ38" s="159">
        <f t="shared" ref="EJ38" si="547">ED38+EF38+EH38</f>
        <v>0</v>
      </c>
      <c r="EK38" s="158"/>
      <c r="EL38" s="158"/>
      <c r="EM38" s="158"/>
      <c r="EN38" s="158"/>
      <c r="EO38" s="158"/>
      <c r="EP38" s="158"/>
      <c r="EQ38" s="159"/>
      <c r="ER38" s="159">
        <f t="shared" ref="ER38" si="548">EL38+EN38+EP38</f>
        <v>0</v>
      </c>
      <c r="ES38" s="158"/>
      <c r="ET38" s="158"/>
      <c r="EU38" s="158"/>
      <c r="EV38" s="158"/>
      <c r="EW38" s="158"/>
      <c r="EX38" s="158"/>
      <c r="EY38" s="159"/>
      <c r="EZ38" s="159">
        <f t="shared" ref="EZ38" si="549">ET38+EV38+EX38</f>
        <v>0</v>
      </c>
      <c r="FA38" s="158"/>
      <c r="FB38" s="158">
        <f t="shared" ref="FB38" si="550">FH37*3%</f>
        <v>0</v>
      </c>
      <c r="FC38" s="158"/>
      <c r="FD38" s="158"/>
      <c r="FE38" s="158"/>
      <c r="FF38" s="158"/>
      <c r="FG38" s="159"/>
      <c r="FH38" s="159">
        <f t="shared" ref="FH38" si="551">FB38+FD38+FF38</f>
        <v>0</v>
      </c>
      <c r="FI38" s="158"/>
      <c r="FJ38" s="158"/>
      <c r="FK38" s="158"/>
      <c r="FL38" s="158"/>
      <c r="FM38" s="158"/>
      <c r="FN38" s="158"/>
      <c r="FO38" s="159"/>
      <c r="FP38" s="159">
        <f t="shared" ref="FP38" si="552">FJ38+FL38+FN38</f>
        <v>0</v>
      </c>
      <c r="FQ38" s="158"/>
      <c r="FR38" s="158"/>
      <c r="FS38" s="158"/>
      <c r="FT38" s="158"/>
      <c r="FU38" s="158"/>
      <c r="FV38" s="158"/>
      <c r="FW38" s="159"/>
      <c r="FX38" s="159">
        <f t="shared" ref="FX38" si="553">FR38+FT38+FV38</f>
        <v>0</v>
      </c>
      <c r="FY38" s="158"/>
      <c r="FZ38" s="158"/>
      <c r="GA38" s="158"/>
      <c r="GB38" s="158"/>
      <c r="GC38" s="158"/>
      <c r="GD38" s="158"/>
      <c r="GE38" s="159"/>
      <c r="GF38" s="159">
        <f t="shared" ref="GF38" si="554">FZ38+GB38+GD38</f>
        <v>0</v>
      </c>
      <c r="GG38" s="158"/>
      <c r="GH38" s="158"/>
      <c r="GI38" s="158"/>
      <c r="GJ38" s="158"/>
      <c r="GK38" s="158"/>
      <c r="GL38" s="158"/>
      <c r="GM38" s="159"/>
      <c r="GN38" s="159">
        <f t="shared" ref="GN38" si="555">GH38+GJ38+GL38</f>
        <v>0</v>
      </c>
      <c r="GO38" s="158"/>
      <c r="GP38" s="158"/>
      <c r="GQ38" s="158"/>
      <c r="GR38" s="158"/>
      <c r="GS38" s="158"/>
      <c r="GT38" s="158"/>
      <c r="GU38" s="159"/>
      <c r="GV38" s="159">
        <f t="shared" ref="GV38" si="556">GP38+GR38+GT38</f>
        <v>0</v>
      </c>
      <c r="GW38" s="158"/>
      <c r="GX38" s="158"/>
      <c r="GY38" s="158"/>
      <c r="GZ38" s="158"/>
      <c r="HA38" s="158"/>
      <c r="HB38" s="158"/>
      <c r="HC38" s="159"/>
      <c r="HD38" s="159">
        <f t="shared" ref="HD38" si="557">GX38+GZ38+HB38</f>
        <v>0</v>
      </c>
      <c r="HE38" s="158"/>
      <c r="HF38" s="158"/>
      <c r="HG38" s="158"/>
      <c r="HH38" s="158"/>
      <c r="HI38" s="158"/>
      <c r="HJ38" s="158"/>
      <c r="HK38" s="159"/>
      <c r="HL38" s="159">
        <f t="shared" ref="HL38" si="558">HF38+HH38+HJ38</f>
        <v>0</v>
      </c>
      <c r="HM38" s="158"/>
      <c r="HN38" s="158"/>
      <c r="HO38" s="158"/>
      <c r="HP38" s="158"/>
      <c r="HQ38" s="158"/>
      <c r="HR38" s="158"/>
      <c r="HS38" s="159"/>
      <c r="HT38" s="159">
        <f t="shared" ref="HT38" si="559">HN38+HP38+HR38</f>
        <v>0</v>
      </c>
      <c r="HU38" s="158"/>
      <c r="HV38" s="158"/>
      <c r="HW38" s="158"/>
      <c r="HX38" s="158"/>
      <c r="HY38" s="158"/>
      <c r="HZ38" s="158"/>
      <c r="IA38" s="159"/>
      <c r="IB38" s="159">
        <f>HV38+HX38+HZ38</f>
        <v>0</v>
      </c>
      <c r="IC38" s="158"/>
      <c r="ID38" s="158"/>
      <c r="IE38" s="158"/>
      <c r="IF38" s="158"/>
      <c r="IG38" s="158"/>
      <c r="IH38" s="158"/>
      <c r="II38" s="159"/>
      <c r="IJ38" s="159"/>
      <c r="IK38" s="158"/>
      <c r="IL38" s="158">
        <v>145.71</v>
      </c>
      <c r="IM38" s="158"/>
      <c r="IN38" s="158"/>
      <c r="IO38" s="158"/>
      <c r="IP38" s="158"/>
      <c r="IQ38" s="159"/>
      <c r="IR38" s="159">
        <f t="shared" ref="IR38" si="560">IL38+IN38+IP38</f>
        <v>145.71</v>
      </c>
      <c r="IS38" s="106">
        <f t="shared" ref="IS38:IZ38" si="561">E38+M38+U38+AC38+AK38+AS38+BA38+BI38+BQ38+BY38+CG38+CO38+CW38+DE38+DM38+DU38+EC38+EK38+ES38+FA38+FI38+FQ38+FY38+GG38+GO38+GW38+HE38+HM38+HU38+IC38+IK38</f>
        <v>0</v>
      </c>
      <c r="IT38" s="106">
        <f t="shared" si="561"/>
        <v>145.71</v>
      </c>
      <c r="IU38" s="106">
        <f t="shared" si="561"/>
        <v>0</v>
      </c>
      <c r="IV38" s="106">
        <f t="shared" si="561"/>
        <v>0</v>
      </c>
      <c r="IW38" s="106">
        <f t="shared" si="561"/>
        <v>0</v>
      </c>
      <c r="IX38" s="106">
        <f t="shared" si="561"/>
        <v>0</v>
      </c>
      <c r="IY38" s="106">
        <f t="shared" si="561"/>
        <v>0</v>
      </c>
      <c r="IZ38" s="106">
        <f t="shared" si="561"/>
        <v>145.71</v>
      </c>
    </row>
    <row r="39" spans="1:260" s="147" customFormat="1" ht="25.8" customHeight="1" x14ac:dyDescent="0.3">
      <c r="A39" s="118"/>
      <c r="B39" s="146" t="s">
        <v>72</v>
      </c>
      <c r="C39" s="118"/>
      <c r="D39" s="209"/>
      <c r="E39" s="119">
        <f>E37+E38</f>
        <v>7.6999999999999993</v>
      </c>
      <c r="F39" s="119">
        <f t="shared" ref="F39:BQ39" si="562">F37+F38</f>
        <v>1.1704000000000001</v>
      </c>
      <c r="G39" s="119">
        <f t="shared" si="562"/>
        <v>1.2</v>
      </c>
      <c r="H39" s="119">
        <f t="shared" si="562"/>
        <v>0.1008</v>
      </c>
      <c r="I39" s="119">
        <f t="shared" si="562"/>
        <v>0.76</v>
      </c>
      <c r="J39" s="119">
        <f t="shared" si="562"/>
        <v>6.3840000000000008E-2</v>
      </c>
      <c r="K39" s="119">
        <f t="shared" si="562"/>
        <v>9.66</v>
      </c>
      <c r="L39" s="119">
        <f t="shared" si="562"/>
        <v>1.3350400000000002</v>
      </c>
      <c r="M39" s="119">
        <f t="shared" si="562"/>
        <v>3</v>
      </c>
      <c r="N39" s="119">
        <f t="shared" si="562"/>
        <v>6</v>
      </c>
      <c r="O39" s="119">
        <f t="shared" si="562"/>
        <v>1</v>
      </c>
      <c r="P39" s="119">
        <f t="shared" si="562"/>
        <v>2</v>
      </c>
      <c r="Q39" s="119">
        <f t="shared" si="562"/>
        <v>0</v>
      </c>
      <c r="R39" s="119">
        <f t="shared" si="562"/>
        <v>0</v>
      </c>
      <c r="S39" s="119">
        <f t="shared" si="562"/>
        <v>4</v>
      </c>
      <c r="T39" s="119">
        <f t="shared" si="562"/>
        <v>8</v>
      </c>
      <c r="U39" s="119">
        <f t="shared" si="562"/>
        <v>4.4000000000000004</v>
      </c>
      <c r="V39" s="119">
        <f t="shared" si="562"/>
        <v>0.40079999999999999</v>
      </c>
      <c r="W39" s="119">
        <f t="shared" si="562"/>
        <v>2</v>
      </c>
      <c r="X39" s="119">
        <f t="shared" si="562"/>
        <v>0.26516000000000001</v>
      </c>
      <c r="Y39" s="119">
        <f t="shared" si="562"/>
        <v>0</v>
      </c>
      <c r="Z39" s="119">
        <f t="shared" si="562"/>
        <v>0</v>
      </c>
      <c r="AA39" s="119">
        <f t="shared" si="562"/>
        <v>6.3999999999999995</v>
      </c>
      <c r="AB39" s="119">
        <f t="shared" si="562"/>
        <v>0.66596000000000011</v>
      </c>
      <c r="AC39" s="119">
        <f t="shared" si="562"/>
        <v>10.92</v>
      </c>
      <c r="AD39" s="119">
        <f t="shared" si="562"/>
        <v>1.0149999999999999</v>
      </c>
      <c r="AE39" s="119">
        <f t="shared" si="562"/>
        <v>1.6</v>
      </c>
      <c r="AF39" s="119">
        <f t="shared" si="562"/>
        <v>0.15104000000000001</v>
      </c>
      <c r="AG39" s="119">
        <f t="shared" si="562"/>
        <v>1</v>
      </c>
      <c r="AH39" s="119">
        <f t="shared" si="562"/>
        <v>8.4000000000000005E-2</v>
      </c>
      <c r="AI39" s="119">
        <f t="shared" si="562"/>
        <v>13.52</v>
      </c>
      <c r="AJ39" s="119">
        <f t="shared" si="562"/>
        <v>1.25004</v>
      </c>
      <c r="AK39" s="119">
        <f t="shared" si="562"/>
        <v>44.34</v>
      </c>
      <c r="AL39" s="119">
        <f t="shared" si="562"/>
        <v>80.569389999999999</v>
      </c>
      <c r="AM39" s="119">
        <f t="shared" si="562"/>
        <v>5.9899999999999993</v>
      </c>
      <c r="AN39" s="119">
        <f t="shared" si="562"/>
        <v>5.7875699999999997</v>
      </c>
      <c r="AO39" s="119">
        <f t="shared" si="562"/>
        <v>0.2</v>
      </c>
      <c r="AP39" s="119">
        <f t="shared" si="562"/>
        <v>1.968E-2</v>
      </c>
      <c r="AQ39" s="119">
        <f t="shared" si="562"/>
        <v>50.53</v>
      </c>
      <c r="AR39" s="119">
        <f t="shared" si="562"/>
        <v>86.376639999999995</v>
      </c>
      <c r="AS39" s="119">
        <f t="shared" si="562"/>
        <v>32.36</v>
      </c>
      <c r="AT39" s="119">
        <f t="shared" si="562"/>
        <v>4.7046600000000005</v>
      </c>
      <c r="AU39" s="119">
        <f t="shared" si="562"/>
        <v>2.16</v>
      </c>
      <c r="AV39" s="119">
        <f t="shared" si="562"/>
        <v>0.24358000000000002</v>
      </c>
      <c r="AW39" s="119">
        <f t="shared" si="562"/>
        <v>3.2199999999999998</v>
      </c>
      <c r="AX39" s="119">
        <f t="shared" si="562"/>
        <v>0.34788000000000002</v>
      </c>
      <c r="AY39" s="119">
        <f t="shared" si="562"/>
        <v>37.739999999999995</v>
      </c>
      <c r="AZ39" s="119">
        <f t="shared" si="562"/>
        <v>5.2961199999999993</v>
      </c>
      <c r="BA39" s="119">
        <f t="shared" si="562"/>
        <v>6</v>
      </c>
      <c r="BB39" s="119">
        <f t="shared" si="562"/>
        <v>4.3936000000000002</v>
      </c>
      <c r="BC39" s="119">
        <f t="shared" si="562"/>
        <v>0</v>
      </c>
      <c r="BD39" s="119">
        <f t="shared" si="562"/>
        <v>0</v>
      </c>
      <c r="BE39" s="119">
        <f t="shared" si="562"/>
        <v>0</v>
      </c>
      <c r="BF39" s="119">
        <f t="shared" si="562"/>
        <v>0</v>
      </c>
      <c r="BG39" s="119">
        <f t="shared" si="562"/>
        <v>6</v>
      </c>
      <c r="BH39" s="119">
        <f t="shared" si="562"/>
        <v>4.3936000000000002</v>
      </c>
      <c r="BI39" s="119">
        <f t="shared" si="562"/>
        <v>1</v>
      </c>
      <c r="BJ39" s="119">
        <f t="shared" si="562"/>
        <v>15</v>
      </c>
      <c r="BK39" s="119">
        <f t="shared" si="562"/>
        <v>0</v>
      </c>
      <c r="BL39" s="119">
        <f t="shared" si="562"/>
        <v>0</v>
      </c>
      <c r="BM39" s="119">
        <f t="shared" si="562"/>
        <v>0</v>
      </c>
      <c r="BN39" s="119">
        <f t="shared" si="562"/>
        <v>0</v>
      </c>
      <c r="BO39" s="119">
        <f t="shared" si="562"/>
        <v>1</v>
      </c>
      <c r="BP39" s="119">
        <f t="shared" si="562"/>
        <v>15</v>
      </c>
      <c r="BQ39" s="119">
        <f t="shared" si="562"/>
        <v>0</v>
      </c>
      <c r="BR39" s="119">
        <f t="shared" ref="BR39:EC39" si="563">BR37+BR38</f>
        <v>0</v>
      </c>
      <c r="BS39" s="119">
        <f t="shared" si="563"/>
        <v>0</v>
      </c>
      <c r="BT39" s="119">
        <f t="shared" si="563"/>
        <v>0</v>
      </c>
      <c r="BU39" s="119">
        <f t="shared" si="563"/>
        <v>0</v>
      </c>
      <c r="BV39" s="119">
        <f t="shared" si="563"/>
        <v>0</v>
      </c>
      <c r="BW39" s="119">
        <f t="shared" si="563"/>
        <v>0</v>
      </c>
      <c r="BX39" s="119">
        <f t="shared" si="563"/>
        <v>0</v>
      </c>
      <c r="BY39" s="119">
        <f t="shared" si="563"/>
        <v>0</v>
      </c>
      <c r="BZ39" s="119">
        <f t="shared" si="563"/>
        <v>0</v>
      </c>
      <c r="CA39" s="119">
        <f t="shared" si="563"/>
        <v>0</v>
      </c>
      <c r="CB39" s="119">
        <f t="shared" si="563"/>
        <v>0</v>
      </c>
      <c r="CC39" s="119">
        <f t="shared" si="563"/>
        <v>0</v>
      </c>
      <c r="CD39" s="119">
        <f t="shared" si="563"/>
        <v>0</v>
      </c>
      <c r="CE39" s="119">
        <f t="shared" si="563"/>
        <v>0</v>
      </c>
      <c r="CF39" s="119">
        <f t="shared" si="563"/>
        <v>0</v>
      </c>
      <c r="CG39" s="119">
        <f t="shared" si="563"/>
        <v>20.884799999999998</v>
      </c>
      <c r="CH39" s="119">
        <f t="shared" si="563"/>
        <v>11.451140000000002</v>
      </c>
      <c r="CI39" s="119">
        <f t="shared" si="563"/>
        <v>0</v>
      </c>
      <c r="CJ39" s="119">
        <f t="shared" si="563"/>
        <v>0</v>
      </c>
      <c r="CK39" s="119">
        <f t="shared" si="563"/>
        <v>0</v>
      </c>
      <c r="CL39" s="119">
        <f t="shared" si="563"/>
        <v>0</v>
      </c>
      <c r="CM39" s="119">
        <f t="shared" si="563"/>
        <v>20.884799999999998</v>
      </c>
      <c r="CN39" s="119">
        <f t="shared" si="563"/>
        <v>11.451140000000002</v>
      </c>
      <c r="CO39" s="119">
        <f t="shared" si="563"/>
        <v>3</v>
      </c>
      <c r="CP39" s="119">
        <f t="shared" si="563"/>
        <v>12.5</v>
      </c>
      <c r="CQ39" s="119">
        <f t="shared" si="563"/>
        <v>0</v>
      </c>
      <c r="CR39" s="119">
        <f t="shared" si="563"/>
        <v>0</v>
      </c>
      <c r="CS39" s="119">
        <f t="shared" si="563"/>
        <v>0</v>
      </c>
      <c r="CT39" s="119">
        <f t="shared" si="563"/>
        <v>0</v>
      </c>
      <c r="CU39" s="119">
        <f t="shared" si="563"/>
        <v>3</v>
      </c>
      <c r="CV39" s="119">
        <f t="shared" si="563"/>
        <v>12.5</v>
      </c>
      <c r="CW39" s="119">
        <f t="shared" si="563"/>
        <v>77.5</v>
      </c>
      <c r="CX39" s="119">
        <f t="shared" si="563"/>
        <v>41.055000000000007</v>
      </c>
      <c r="CY39" s="119">
        <f t="shared" si="563"/>
        <v>16.05</v>
      </c>
      <c r="CZ39" s="119">
        <f t="shared" si="563"/>
        <v>3.2100000000000004</v>
      </c>
      <c r="DA39" s="119">
        <f t="shared" si="563"/>
        <v>9.5500000000000007</v>
      </c>
      <c r="DB39" s="119">
        <f t="shared" si="563"/>
        <v>1.9100000000000001</v>
      </c>
      <c r="DC39" s="119">
        <f t="shared" si="563"/>
        <v>103.1</v>
      </c>
      <c r="DD39" s="119">
        <f t="shared" si="563"/>
        <v>46.175000000000004</v>
      </c>
      <c r="DE39" s="119">
        <f t="shared" si="563"/>
        <v>4</v>
      </c>
      <c r="DF39" s="119">
        <f t="shared" si="563"/>
        <v>21</v>
      </c>
      <c r="DG39" s="119">
        <f t="shared" si="563"/>
        <v>0</v>
      </c>
      <c r="DH39" s="119">
        <f t="shared" si="563"/>
        <v>0</v>
      </c>
      <c r="DI39" s="119">
        <f t="shared" si="563"/>
        <v>0</v>
      </c>
      <c r="DJ39" s="119">
        <f t="shared" si="563"/>
        <v>0</v>
      </c>
      <c r="DK39" s="119">
        <f t="shared" si="563"/>
        <v>4</v>
      </c>
      <c r="DL39" s="119">
        <f t="shared" si="563"/>
        <v>21</v>
      </c>
      <c r="DM39" s="119">
        <f t="shared" si="563"/>
        <v>0</v>
      </c>
      <c r="DN39" s="119">
        <f t="shared" si="563"/>
        <v>0</v>
      </c>
      <c r="DO39" s="119">
        <f t="shared" si="563"/>
        <v>0</v>
      </c>
      <c r="DP39" s="119">
        <f t="shared" si="563"/>
        <v>0</v>
      </c>
      <c r="DQ39" s="119">
        <f t="shared" si="563"/>
        <v>0</v>
      </c>
      <c r="DR39" s="119">
        <f t="shared" si="563"/>
        <v>0</v>
      </c>
      <c r="DS39" s="119">
        <f t="shared" si="563"/>
        <v>0</v>
      </c>
      <c r="DT39" s="119">
        <f t="shared" si="563"/>
        <v>0</v>
      </c>
      <c r="DU39" s="119">
        <f t="shared" si="563"/>
        <v>0</v>
      </c>
      <c r="DV39" s="119">
        <f t="shared" si="563"/>
        <v>0</v>
      </c>
      <c r="DW39" s="119">
        <f t="shared" si="563"/>
        <v>0</v>
      </c>
      <c r="DX39" s="119">
        <f t="shared" si="563"/>
        <v>0</v>
      </c>
      <c r="DY39" s="119">
        <f t="shared" si="563"/>
        <v>0</v>
      </c>
      <c r="DZ39" s="119">
        <f t="shared" si="563"/>
        <v>0</v>
      </c>
      <c r="EA39" s="119">
        <f t="shared" si="563"/>
        <v>0</v>
      </c>
      <c r="EB39" s="119">
        <f t="shared" si="563"/>
        <v>0</v>
      </c>
      <c r="EC39" s="119">
        <f t="shared" si="563"/>
        <v>0</v>
      </c>
      <c r="ED39" s="119">
        <f t="shared" ref="ED39:GO39" si="564">ED37+ED38</f>
        <v>0</v>
      </c>
      <c r="EE39" s="119">
        <f t="shared" si="564"/>
        <v>0</v>
      </c>
      <c r="EF39" s="119">
        <f t="shared" si="564"/>
        <v>0</v>
      </c>
      <c r="EG39" s="119">
        <f t="shared" si="564"/>
        <v>0</v>
      </c>
      <c r="EH39" s="119">
        <f t="shared" si="564"/>
        <v>0</v>
      </c>
      <c r="EI39" s="119">
        <f t="shared" si="564"/>
        <v>0</v>
      </c>
      <c r="EJ39" s="119">
        <f t="shared" si="564"/>
        <v>0</v>
      </c>
      <c r="EK39" s="119">
        <f t="shared" si="564"/>
        <v>5</v>
      </c>
      <c r="EL39" s="119">
        <f t="shared" si="564"/>
        <v>0.55364000000000002</v>
      </c>
      <c r="EM39" s="119">
        <f t="shared" si="564"/>
        <v>1.9</v>
      </c>
      <c r="EN39" s="119">
        <f t="shared" si="564"/>
        <v>4.3839600000000001</v>
      </c>
      <c r="EO39" s="119">
        <f t="shared" si="564"/>
        <v>1.4</v>
      </c>
      <c r="EP39" s="119">
        <f t="shared" si="564"/>
        <v>0.13200000000000001</v>
      </c>
      <c r="EQ39" s="119">
        <f t="shared" si="564"/>
        <v>8.3000000000000007</v>
      </c>
      <c r="ER39" s="119">
        <f t="shared" si="564"/>
        <v>5.0696000000000003</v>
      </c>
      <c r="ES39" s="119">
        <f t="shared" si="564"/>
        <v>46.309999999999995</v>
      </c>
      <c r="ET39" s="119">
        <f t="shared" si="564"/>
        <v>15.60558</v>
      </c>
      <c r="EU39" s="119">
        <f t="shared" si="564"/>
        <v>0</v>
      </c>
      <c r="EV39" s="119">
        <f t="shared" si="564"/>
        <v>0</v>
      </c>
      <c r="EW39" s="119">
        <f t="shared" si="564"/>
        <v>0</v>
      </c>
      <c r="EX39" s="119">
        <f t="shared" si="564"/>
        <v>0</v>
      </c>
      <c r="EY39" s="119">
        <f t="shared" si="564"/>
        <v>46.309999999999995</v>
      </c>
      <c r="EZ39" s="119">
        <f t="shared" si="564"/>
        <v>15.60558</v>
      </c>
      <c r="FA39" s="119">
        <f t="shared" si="564"/>
        <v>0</v>
      </c>
      <c r="FB39" s="119">
        <f t="shared" si="564"/>
        <v>0</v>
      </c>
      <c r="FC39" s="119">
        <f t="shared" si="564"/>
        <v>0</v>
      </c>
      <c r="FD39" s="119">
        <f t="shared" si="564"/>
        <v>0</v>
      </c>
      <c r="FE39" s="119">
        <f t="shared" si="564"/>
        <v>0</v>
      </c>
      <c r="FF39" s="119">
        <f t="shared" si="564"/>
        <v>0</v>
      </c>
      <c r="FG39" s="119">
        <f t="shared" si="564"/>
        <v>0</v>
      </c>
      <c r="FH39" s="119">
        <f t="shared" si="564"/>
        <v>0</v>
      </c>
      <c r="FI39" s="119">
        <f t="shared" si="564"/>
        <v>3</v>
      </c>
      <c r="FJ39" s="119">
        <f t="shared" si="564"/>
        <v>9.25</v>
      </c>
      <c r="FK39" s="119">
        <f t="shared" si="564"/>
        <v>0</v>
      </c>
      <c r="FL39" s="119">
        <f t="shared" si="564"/>
        <v>0</v>
      </c>
      <c r="FM39" s="119">
        <f t="shared" si="564"/>
        <v>1</v>
      </c>
      <c r="FN39" s="119">
        <f t="shared" si="564"/>
        <v>2</v>
      </c>
      <c r="FO39" s="119">
        <f t="shared" si="564"/>
        <v>4</v>
      </c>
      <c r="FP39" s="119">
        <f t="shared" si="564"/>
        <v>11.25</v>
      </c>
      <c r="FQ39" s="119">
        <f t="shared" si="564"/>
        <v>5.2</v>
      </c>
      <c r="FR39" s="119">
        <f t="shared" si="564"/>
        <v>0.76800000000000002</v>
      </c>
      <c r="FS39" s="119">
        <f t="shared" si="564"/>
        <v>0</v>
      </c>
      <c r="FT39" s="119">
        <f t="shared" si="564"/>
        <v>0</v>
      </c>
      <c r="FU39" s="119">
        <f t="shared" si="564"/>
        <v>0</v>
      </c>
      <c r="FV39" s="119">
        <f t="shared" si="564"/>
        <v>0</v>
      </c>
      <c r="FW39" s="119">
        <f t="shared" si="564"/>
        <v>5.2</v>
      </c>
      <c r="FX39" s="119">
        <f t="shared" si="564"/>
        <v>0.76800000000000002</v>
      </c>
      <c r="FY39" s="119">
        <f t="shared" si="564"/>
        <v>38.200000000000003</v>
      </c>
      <c r="FZ39" s="119">
        <f t="shared" si="564"/>
        <v>67.44</v>
      </c>
      <c r="GA39" s="119">
        <f t="shared" si="564"/>
        <v>8.02</v>
      </c>
      <c r="GB39" s="119">
        <f t="shared" si="564"/>
        <v>1.6040000000000001</v>
      </c>
      <c r="GC39" s="119">
        <f t="shared" si="564"/>
        <v>4.78</v>
      </c>
      <c r="GD39" s="119">
        <f t="shared" si="564"/>
        <v>0.95600000000000007</v>
      </c>
      <c r="GE39" s="119">
        <f t="shared" si="564"/>
        <v>51</v>
      </c>
      <c r="GF39" s="119">
        <f t="shared" si="564"/>
        <v>70</v>
      </c>
      <c r="GG39" s="119">
        <f t="shared" si="564"/>
        <v>43.8</v>
      </c>
      <c r="GH39" s="119">
        <f t="shared" si="564"/>
        <v>127.561104</v>
      </c>
      <c r="GI39" s="119">
        <f t="shared" si="564"/>
        <v>0</v>
      </c>
      <c r="GJ39" s="119">
        <f t="shared" si="564"/>
        <v>0</v>
      </c>
      <c r="GK39" s="119">
        <f t="shared" si="564"/>
        <v>1.4</v>
      </c>
      <c r="GL39" s="119">
        <f t="shared" si="564"/>
        <v>0.13775999999999999</v>
      </c>
      <c r="GM39" s="119">
        <f t="shared" si="564"/>
        <v>45.2</v>
      </c>
      <c r="GN39" s="119">
        <f t="shared" si="564"/>
        <v>127.698864</v>
      </c>
      <c r="GO39" s="119">
        <f t="shared" si="564"/>
        <v>35.75</v>
      </c>
      <c r="GP39" s="119">
        <f t="shared" ref="GP39:IZ39" si="565">GP37+GP38</f>
        <v>3.5178000000000003</v>
      </c>
      <c r="GQ39" s="119">
        <f t="shared" si="565"/>
        <v>8.7200000000000006</v>
      </c>
      <c r="GR39" s="119">
        <f t="shared" si="565"/>
        <v>5.1684399999999995</v>
      </c>
      <c r="GS39" s="119">
        <f t="shared" si="565"/>
        <v>3.95</v>
      </c>
      <c r="GT39" s="119">
        <f t="shared" si="565"/>
        <v>0.38868000000000003</v>
      </c>
      <c r="GU39" s="119">
        <f t="shared" si="565"/>
        <v>48.42</v>
      </c>
      <c r="GV39" s="119">
        <f t="shared" si="565"/>
        <v>9.0749199999999988</v>
      </c>
      <c r="GW39" s="119">
        <f t="shared" si="565"/>
        <v>2</v>
      </c>
      <c r="GX39" s="119">
        <f t="shared" si="565"/>
        <v>10.5</v>
      </c>
      <c r="GY39" s="119">
        <f t="shared" si="565"/>
        <v>0</v>
      </c>
      <c r="GZ39" s="119">
        <f t="shared" si="565"/>
        <v>0</v>
      </c>
      <c r="HA39" s="119">
        <f t="shared" si="565"/>
        <v>0</v>
      </c>
      <c r="HB39" s="119">
        <f t="shared" si="565"/>
        <v>0</v>
      </c>
      <c r="HC39" s="119">
        <f t="shared" si="565"/>
        <v>2</v>
      </c>
      <c r="HD39" s="119">
        <f t="shared" si="565"/>
        <v>10.5</v>
      </c>
      <c r="HE39" s="119">
        <f t="shared" si="565"/>
        <v>4</v>
      </c>
      <c r="HF39" s="119">
        <f t="shared" si="565"/>
        <v>0.70399999999999996</v>
      </c>
      <c r="HG39" s="119">
        <f t="shared" si="565"/>
        <v>0.6</v>
      </c>
      <c r="HH39" s="119">
        <f t="shared" si="565"/>
        <v>5.9040000000000002E-2</v>
      </c>
      <c r="HI39" s="119">
        <f t="shared" si="565"/>
        <v>0</v>
      </c>
      <c r="HJ39" s="119">
        <f t="shared" si="565"/>
        <v>0</v>
      </c>
      <c r="HK39" s="119">
        <f t="shared" si="565"/>
        <v>4.5999999999999996</v>
      </c>
      <c r="HL39" s="119">
        <f t="shared" si="565"/>
        <v>0.76303999999999994</v>
      </c>
      <c r="HM39" s="119">
        <f t="shared" si="565"/>
        <v>92.544399999999996</v>
      </c>
      <c r="HN39" s="119">
        <f t="shared" si="565"/>
        <v>98.154240000000001</v>
      </c>
      <c r="HO39" s="119">
        <f t="shared" si="565"/>
        <v>40.32</v>
      </c>
      <c r="HP39" s="119">
        <f t="shared" si="565"/>
        <v>48.627760000000002</v>
      </c>
      <c r="HQ39" s="119">
        <f t="shared" si="565"/>
        <v>27.805499999999999</v>
      </c>
      <c r="HR39" s="119">
        <f t="shared" si="565"/>
        <v>56.450190000000006</v>
      </c>
      <c r="HS39" s="119">
        <f t="shared" si="565"/>
        <v>160.66989999999998</v>
      </c>
      <c r="HT39" s="119">
        <f t="shared" si="565"/>
        <v>203.23219</v>
      </c>
      <c r="HU39" s="119">
        <f t="shared" si="565"/>
        <v>203.76400000000001</v>
      </c>
      <c r="HV39" s="119">
        <f t="shared" si="565"/>
        <v>120.16535</v>
      </c>
      <c r="HW39" s="119">
        <f t="shared" si="565"/>
        <v>35.31</v>
      </c>
      <c r="HX39" s="119">
        <f t="shared" si="565"/>
        <v>7.0620000000000012</v>
      </c>
      <c r="HY39" s="119">
        <f t="shared" si="565"/>
        <v>23.003</v>
      </c>
      <c r="HZ39" s="119">
        <f t="shared" si="565"/>
        <v>23.7624</v>
      </c>
      <c r="IA39" s="119">
        <f t="shared" si="565"/>
        <v>262.077</v>
      </c>
      <c r="IB39" s="119">
        <f t="shared" si="565"/>
        <v>150.98974999999999</v>
      </c>
      <c r="IC39" s="119">
        <f t="shared" si="565"/>
        <v>72.92</v>
      </c>
      <c r="ID39" s="119">
        <f t="shared" si="565"/>
        <v>627.55840000000001</v>
      </c>
      <c r="IE39" s="119">
        <f t="shared" si="565"/>
        <v>12.84</v>
      </c>
      <c r="IF39" s="119">
        <f t="shared" si="565"/>
        <v>2.5680000000000001</v>
      </c>
      <c r="IG39" s="119">
        <f t="shared" si="565"/>
        <v>7.64</v>
      </c>
      <c r="IH39" s="119">
        <f t="shared" si="565"/>
        <v>1.528</v>
      </c>
      <c r="II39" s="119">
        <f t="shared" si="565"/>
        <v>93.4</v>
      </c>
      <c r="IJ39" s="119">
        <f t="shared" si="565"/>
        <v>631.65440000000001</v>
      </c>
      <c r="IK39" s="119">
        <f t="shared" si="565"/>
        <v>0</v>
      </c>
      <c r="IL39" s="119">
        <f t="shared" si="565"/>
        <v>214.1602</v>
      </c>
      <c r="IM39" s="119">
        <f t="shared" si="565"/>
        <v>4.577</v>
      </c>
      <c r="IN39" s="119">
        <f t="shared" si="565"/>
        <v>207.19980000000001</v>
      </c>
      <c r="IO39" s="119">
        <f t="shared" si="565"/>
        <v>0.58655199999999996</v>
      </c>
      <c r="IP39" s="119">
        <f t="shared" si="565"/>
        <v>33.251894399999998</v>
      </c>
      <c r="IQ39" s="119">
        <f t="shared" si="565"/>
        <v>5.1635520000000001</v>
      </c>
      <c r="IR39" s="119">
        <f t="shared" si="565"/>
        <v>454.61189439999998</v>
      </c>
      <c r="IS39" s="119">
        <f t="shared" si="565"/>
        <v>767.59320000000002</v>
      </c>
      <c r="IT39" s="119">
        <f t="shared" si="565"/>
        <v>1495.198304</v>
      </c>
      <c r="IU39" s="119">
        <f t="shared" si="565"/>
        <v>142.28700000000001</v>
      </c>
      <c r="IV39" s="119">
        <f t="shared" si="565"/>
        <v>288.43115000000006</v>
      </c>
      <c r="IW39" s="119">
        <f t="shared" si="565"/>
        <v>86.295052000000013</v>
      </c>
      <c r="IX39" s="119">
        <f t="shared" si="565"/>
        <v>121.03232439999999</v>
      </c>
      <c r="IY39" s="119">
        <f t="shared" si="565"/>
        <v>996.175252</v>
      </c>
      <c r="IZ39" s="119">
        <f t="shared" si="565"/>
        <v>1904.6617784</v>
      </c>
    </row>
    <row r="40" spans="1:260" s="194" customFormat="1" ht="78.599999999999994" customHeight="1" x14ac:dyDescent="0.3">
      <c r="A40" s="191"/>
      <c r="B40" s="192"/>
      <c r="C40" s="191"/>
      <c r="D40" s="210"/>
      <c r="E40" s="228" t="s">
        <v>159</v>
      </c>
      <c r="F40" s="228"/>
      <c r="G40" s="228"/>
      <c r="H40" s="228"/>
      <c r="I40" s="228"/>
      <c r="J40" s="228"/>
      <c r="K40" s="228"/>
      <c r="L40" s="228"/>
      <c r="M40" s="228" t="s">
        <v>160</v>
      </c>
      <c r="N40" s="228"/>
      <c r="O40" s="228"/>
      <c r="P40" s="228"/>
      <c r="Q40" s="228"/>
      <c r="R40" s="228"/>
      <c r="S40" s="228"/>
      <c r="T40" s="228"/>
      <c r="U40" s="228" t="s">
        <v>159</v>
      </c>
      <c r="V40" s="228"/>
      <c r="W40" s="228"/>
      <c r="X40" s="228"/>
      <c r="Y40" s="228"/>
      <c r="Z40" s="228"/>
      <c r="AA40" s="228"/>
      <c r="AB40" s="228"/>
      <c r="AC40" s="228" t="s">
        <v>159</v>
      </c>
      <c r="AD40" s="228"/>
      <c r="AE40" s="228"/>
      <c r="AF40" s="228"/>
      <c r="AG40" s="228"/>
      <c r="AH40" s="228"/>
      <c r="AI40" s="228"/>
      <c r="AJ40" s="228"/>
      <c r="AK40" s="228" t="s">
        <v>175</v>
      </c>
      <c r="AL40" s="228"/>
      <c r="AM40" s="228"/>
      <c r="AN40" s="228"/>
      <c r="AO40" s="228"/>
      <c r="AP40" s="228"/>
      <c r="AQ40" s="228"/>
      <c r="AR40" s="228"/>
      <c r="AS40" s="228" t="s">
        <v>159</v>
      </c>
      <c r="AT40" s="228"/>
      <c r="AU40" s="228"/>
      <c r="AV40" s="228"/>
      <c r="AW40" s="228"/>
      <c r="AX40" s="228"/>
      <c r="AY40" s="228"/>
      <c r="AZ40" s="228"/>
      <c r="BA40" s="228" t="s">
        <v>176</v>
      </c>
      <c r="BB40" s="228"/>
      <c r="BC40" s="228"/>
      <c r="BD40" s="228"/>
      <c r="BE40" s="228"/>
      <c r="BF40" s="228"/>
      <c r="BG40" s="228"/>
      <c r="BH40" s="228"/>
      <c r="BI40" s="228" t="s">
        <v>161</v>
      </c>
      <c r="BJ40" s="228"/>
      <c r="BK40" s="228"/>
      <c r="BL40" s="228"/>
      <c r="BM40" s="228"/>
      <c r="BN40" s="228"/>
      <c r="BO40" s="228"/>
      <c r="BP40" s="228"/>
      <c r="BQ40" s="193"/>
      <c r="BR40" s="193"/>
      <c r="BS40" s="193"/>
      <c r="BT40" s="193"/>
      <c r="BU40" s="193"/>
      <c r="BV40" s="193"/>
      <c r="BW40" s="193"/>
      <c r="BX40" s="193"/>
      <c r="BY40" s="193"/>
      <c r="BZ40" s="193"/>
      <c r="CA40" s="193"/>
      <c r="CB40" s="193"/>
      <c r="CC40" s="193"/>
      <c r="CD40" s="193"/>
      <c r="CE40" s="193"/>
      <c r="CF40" s="193"/>
      <c r="CG40" s="228"/>
      <c r="CH40" s="228"/>
      <c r="CI40" s="228"/>
      <c r="CJ40" s="228"/>
      <c r="CK40" s="228"/>
      <c r="CL40" s="228"/>
      <c r="CM40" s="228"/>
      <c r="CN40" s="228"/>
      <c r="CO40" s="228" t="s">
        <v>162</v>
      </c>
      <c r="CP40" s="228"/>
      <c r="CQ40" s="228"/>
      <c r="CR40" s="228"/>
      <c r="CS40" s="228"/>
      <c r="CT40" s="228"/>
      <c r="CU40" s="228"/>
      <c r="CV40" s="228"/>
      <c r="CW40" s="228" t="s">
        <v>163</v>
      </c>
      <c r="CX40" s="228"/>
      <c r="CY40" s="228"/>
      <c r="CZ40" s="228"/>
      <c r="DA40" s="228"/>
      <c r="DB40" s="228"/>
      <c r="DC40" s="228"/>
      <c r="DD40" s="228"/>
      <c r="DE40" s="228" t="s">
        <v>164</v>
      </c>
      <c r="DF40" s="228"/>
      <c r="DG40" s="228"/>
      <c r="DH40" s="228"/>
      <c r="DI40" s="228"/>
      <c r="DJ40" s="228"/>
      <c r="DK40" s="228"/>
      <c r="DL40" s="228"/>
      <c r="DM40" s="193"/>
      <c r="DN40" s="193"/>
      <c r="DO40" s="193"/>
      <c r="DP40" s="193"/>
      <c r="DQ40" s="193"/>
      <c r="DR40" s="193"/>
      <c r="DS40" s="193"/>
      <c r="DT40" s="193"/>
      <c r="DU40" s="193"/>
      <c r="DV40" s="193"/>
      <c r="DW40" s="193"/>
      <c r="DX40" s="193"/>
      <c r="DY40" s="193"/>
      <c r="DZ40" s="193"/>
      <c r="EA40" s="193"/>
      <c r="EB40" s="193"/>
      <c r="EC40" s="193"/>
      <c r="ED40" s="193"/>
      <c r="EE40" s="193"/>
      <c r="EF40" s="193"/>
      <c r="EG40" s="193"/>
      <c r="EH40" s="193"/>
      <c r="EI40" s="193"/>
      <c r="EJ40" s="193"/>
      <c r="EK40" s="193"/>
      <c r="EL40" s="193"/>
      <c r="EM40" s="193"/>
      <c r="EN40" s="193"/>
      <c r="EO40" s="193"/>
      <c r="EP40" s="193"/>
      <c r="EQ40" s="193"/>
      <c r="ER40" s="193"/>
      <c r="ES40" s="228" t="s">
        <v>165</v>
      </c>
      <c r="ET40" s="228"/>
      <c r="EU40" s="228"/>
      <c r="EV40" s="228"/>
      <c r="EW40" s="228"/>
      <c r="EX40" s="228"/>
      <c r="EY40" s="228"/>
      <c r="EZ40" s="228"/>
      <c r="FA40" s="193"/>
      <c r="FB40" s="193"/>
      <c r="FC40" s="193"/>
      <c r="FD40" s="193"/>
      <c r="FE40" s="193"/>
      <c r="FF40" s="193"/>
      <c r="FG40" s="193"/>
      <c r="FH40" s="193"/>
      <c r="FI40" s="228" t="s">
        <v>167</v>
      </c>
      <c r="FJ40" s="228"/>
      <c r="FK40" s="228"/>
      <c r="FL40" s="228"/>
      <c r="FM40" s="228"/>
      <c r="FN40" s="228"/>
      <c r="FO40" s="228"/>
      <c r="FP40" s="228"/>
      <c r="FQ40" s="193"/>
      <c r="FR40" s="193"/>
      <c r="FS40" s="193"/>
      <c r="FT40" s="193"/>
      <c r="FU40" s="193"/>
      <c r="FV40" s="193"/>
      <c r="FW40" s="193"/>
      <c r="FX40" s="193"/>
      <c r="FY40" s="229" t="s">
        <v>166</v>
      </c>
      <c r="FZ40" s="229"/>
      <c r="GA40" s="229"/>
      <c r="GB40" s="229"/>
      <c r="GC40" s="229"/>
      <c r="GD40" s="229"/>
      <c r="GE40" s="229"/>
      <c r="GF40" s="229"/>
      <c r="GG40" s="228" t="s">
        <v>178</v>
      </c>
      <c r="GH40" s="229"/>
      <c r="GI40" s="229"/>
      <c r="GJ40" s="229"/>
      <c r="GK40" s="229"/>
      <c r="GL40" s="229"/>
      <c r="GM40" s="229"/>
      <c r="GN40" s="229"/>
      <c r="GO40" s="228" t="s">
        <v>180</v>
      </c>
      <c r="GP40" s="228"/>
      <c r="GQ40" s="228"/>
      <c r="GR40" s="228"/>
      <c r="GS40" s="228"/>
      <c r="GT40" s="228"/>
      <c r="GU40" s="228"/>
      <c r="GV40" s="228"/>
      <c r="GW40" s="228" t="s">
        <v>168</v>
      </c>
      <c r="GX40" s="228"/>
      <c r="GY40" s="228"/>
      <c r="GZ40" s="228"/>
      <c r="HA40" s="228"/>
      <c r="HB40" s="228"/>
      <c r="HC40" s="228"/>
      <c r="HD40" s="228"/>
      <c r="HE40" s="228" t="s">
        <v>159</v>
      </c>
      <c r="HF40" s="228"/>
      <c r="HG40" s="228"/>
      <c r="HH40" s="228"/>
      <c r="HI40" s="228"/>
      <c r="HJ40" s="228"/>
      <c r="HK40" s="228"/>
      <c r="HL40" s="228"/>
      <c r="HM40" s="228" t="s">
        <v>182</v>
      </c>
      <c r="HN40" s="228"/>
      <c r="HO40" s="228"/>
      <c r="HP40" s="228"/>
      <c r="HQ40" s="228"/>
      <c r="HR40" s="228"/>
      <c r="HS40" s="228"/>
      <c r="HT40" s="228"/>
      <c r="HU40" s="193"/>
      <c r="HV40" s="193"/>
      <c r="HW40" s="193"/>
      <c r="HX40" s="193"/>
      <c r="HY40" s="193"/>
      <c r="HZ40" s="193"/>
      <c r="IA40" s="193"/>
      <c r="IB40" s="193"/>
      <c r="IC40" s="193"/>
      <c r="ID40" s="193"/>
      <c r="IE40" s="193"/>
      <c r="IF40" s="193"/>
      <c r="IG40" s="193"/>
      <c r="IH40" s="193"/>
      <c r="II40" s="193"/>
      <c r="IJ40" s="193"/>
      <c r="IK40" s="193"/>
      <c r="IL40" s="193"/>
      <c r="IM40" s="193"/>
      <c r="IN40" s="193"/>
      <c r="IO40" s="193"/>
      <c r="IP40" s="193"/>
      <c r="IQ40" s="193"/>
      <c r="IR40" s="193"/>
      <c r="IS40" s="193"/>
      <c r="IT40" s="193"/>
      <c r="IU40" s="193"/>
      <c r="IV40" s="193"/>
      <c r="IW40" s="193"/>
      <c r="IX40" s="193"/>
      <c r="IY40" s="193"/>
      <c r="IZ40" s="193"/>
    </row>
    <row r="41" spans="1:260" s="194" customFormat="1" ht="65.400000000000006" customHeight="1" x14ac:dyDescent="0.3">
      <c r="A41" s="191"/>
      <c r="B41" s="192"/>
      <c r="C41" s="191"/>
      <c r="D41" s="210"/>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227" t="s">
        <v>174</v>
      </c>
      <c r="AL41" s="227"/>
      <c r="AM41" s="227"/>
      <c r="AN41" s="227"/>
      <c r="AO41" s="227"/>
      <c r="AP41" s="227"/>
      <c r="AQ41" s="227"/>
      <c r="AR41" s="227"/>
      <c r="AS41" s="193"/>
      <c r="AT41" s="193"/>
      <c r="AU41" s="193"/>
      <c r="AV41" s="193"/>
      <c r="AW41" s="193"/>
      <c r="AX41" s="193"/>
      <c r="AY41" s="193"/>
      <c r="AZ41" s="193"/>
      <c r="BA41" s="227" t="s">
        <v>177</v>
      </c>
      <c r="BB41" s="227"/>
      <c r="BC41" s="227"/>
      <c r="BD41" s="227"/>
      <c r="BE41" s="227"/>
      <c r="BF41" s="227"/>
      <c r="BG41" s="227"/>
      <c r="BH41" s="227"/>
      <c r="BI41" s="193"/>
      <c r="BJ41" s="193"/>
      <c r="BK41" s="193"/>
      <c r="BL41" s="193"/>
      <c r="BM41" s="193"/>
      <c r="BN41" s="193"/>
      <c r="BO41" s="193"/>
      <c r="BP41" s="193"/>
      <c r="BQ41" s="193"/>
      <c r="BR41" s="193"/>
      <c r="BS41" s="193"/>
      <c r="BT41" s="193"/>
      <c r="BU41" s="193"/>
      <c r="BV41" s="193"/>
      <c r="BW41" s="193"/>
      <c r="BX41" s="193"/>
      <c r="BY41" s="193"/>
      <c r="BZ41" s="193"/>
      <c r="CA41" s="193"/>
      <c r="CB41" s="193"/>
      <c r="CC41" s="193"/>
      <c r="CD41" s="193"/>
      <c r="CE41" s="193"/>
      <c r="CF41" s="193"/>
      <c r="CG41" s="193"/>
      <c r="CH41" s="193"/>
      <c r="CI41" s="193"/>
      <c r="CJ41" s="193"/>
      <c r="CK41" s="193"/>
      <c r="CL41" s="193"/>
      <c r="CM41" s="193"/>
      <c r="CN41" s="193"/>
      <c r="CO41" s="193"/>
      <c r="CP41" s="193"/>
      <c r="CQ41" s="193"/>
      <c r="CR41" s="193"/>
      <c r="CS41" s="193"/>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c r="DQ41" s="193"/>
      <c r="DR41" s="193"/>
      <c r="DS41" s="193"/>
      <c r="DT41" s="193"/>
      <c r="DU41" s="193"/>
      <c r="DV41" s="193"/>
      <c r="DW41" s="193"/>
      <c r="DX41" s="193"/>
      <c r="DY41" s="193"/>
      <c r="DZ41" s="193"/>
      <c r="EA41" s="193"/>
      <c r="EB41" s="193"/>
      <c r="EC41" s="193"/>
      <c r="ED41" s="193"/>
      <c r="EE41" s="193"/>
      <c r="EF41" s="193"/>
      <c r="EG41" s="193"/>
      <c r="EH41" s="193"/>
      <c r="EI41" s="193"/>
      <c r="EJ41" s="193"/>
      <c r="EK41" s="193"/>
      <c r="EL41" s="193"/>
      <c r="EM41" s="193"/>
      <c r="EN41" s="193"/>
      <c r="EO41" s="193"/>
      <c r="EP41" s="193"/>
      <c r="EQ41" s="193"/>
      <c r="ER41" s="193"/>
      <c r="ES41" s="193"/>
      <c r="ET41" s="193"/>
      <c r="EU41" s="193"/>
      <c r="EV41" s="193"/>
      <c r="EW41" s="193"/>
      <c r="EX41" s="193"/>
      <c r="EY41" s="193"/>
      <c r="EZ41" s="193"/>
      <c r="FA41" s="193"/>
      <c r="FB41" s="193"/>
      <c r="FC41" s="193"/>
      <c r="FD41" s="193"/>
      <c r="FE41" s="193"/>
      <c r="FF41" s="193"/>
      <c r="FG41" s="193"/>
      <c r="FH41" s="193"/>
      <c r="FI41" s="193"/>
      <c r="FJ41" s="193"/>
      <c r="FK41" s="193"/>
      <c r="FL41" s="193"/>
      <c r="FM41" s="193"/>
      <c r="FN41" s="193"/>
      <c r="FO41" s="193"/>
      <c r="FP41" s="193"/>
      <c r="FQ41" s="193"/>
      <c r="FR41" s="193"/>
      <c r="FS41" s="193"/>
      <c r="FT41" s="193"/>
      <c r="FU41" s="193"/>
      <c r="FV41" s="193"/>
      <c r="FW41" s="193"/>
      <c r="FX41" s="193"/>
      <c r="FY41" s="193"/>
      <c r="FZ41" s="193"/>
      <c r="GA41" s="193"/>
      <c r="GB41" s="193"/>
      <c r="GC41" s="193"/>
      <c r="GD41" s="193"/>
      <c r="GE41" s="193"/>
      <c r="GF41" s="193"/>
      <c r="GG41" s="227" t="s">
        <v>179</v>
      </c>
      <c r="GH41" s="227"/>
      <c r="GI41" s="227"/>
      <c r="GJ41" s="227"/>
      <c r="GK41" s="227"/>
      <c r="GL41" s="227"/>
      <c r="GM41" s="227"/>
      <c r="GN41" s="227"/>
      <c r="GO41" s="227" t="s">
        <v>181</v>
      </c>
      <c r="GP41" s="227"/>
      <c r="GQ41" s="227"/>
      <c r="GR41" s="227"/>
      <c r="GS41" s="227"/>
      <c r="GT41" s="227"/>
      <c r="GU41" s="227"/>
      <c r="GV41" s="227"/>
      <c r="GW41" s="193"/>
      <c r="GX41" s="193"/>
      <c r="GY41" s="193"/>
      <c r="GZ41" s="193"/>
      <c r="HA41" s="193"/>
      <c r="HB41" s="193"/>
      <c r="HC41" s="193"/>
      <c r="HD41" s="193"/>
      <c r="HE41" s="193"/>
      <c r="HF41" s="193"/>
      <c r="HG41" s="193"/>
      <c r="HH41" s="193"/>
      <c r="HI41" s="193"/>
      <c r="HJ41" s="193"/>
      <c r="HK41" s="193"/>
      <c r="HL41" s="193"/>
      <c r="HM41" s="227" t="s">
        <v>183</v>
      </c>
      <c r="HN41" s="227"/>
      <c r="HO41" s="227"/>
      <c r="HP41" s="227"/>
      <c r="HQ41" s="227"/>
      <c r="HR41" s="227"/>
      <c r="HS41" s="227"/>
      <c r="HT41" s="227"/>
      <c r="HU41" s="193"/>
      <c r="HV41" s="193"/>
      <c r="HW41" s="193"/>
      <c r="HX41" s="193"/>
      <c r="HY41" s="193"/>
      <c r="HZ41" s="193"/>
      <c r="IA41" s="193"/>
      <c r="IB41" s="193"/>
      <c r="IC41" s="193"/>
      <c r="ID41" s="193"/>
      <c r="IE41" s="193"/>
      <c r="IF41" s="193"/>
      <c r="IG41" s="193"/>
      <c r="IH41" s="193"/>
      <c r="II41" s="193"/>
      <c r="IJ41" s="193"/>
      <c r="IK41" s="193"/>
      <c r="IL41" s="193"/>
      <c r="IM41" s="193"/>
      <c r="IN41" s="193"/>
      <c r="IO41" s="193"/>
      <c r="IP41" s="193"/>
      <c r="IQ41" s="193"/>
      <c r="IR41" s="193"/>
      <c r="IS41" s="193"/>
      <c r="IT41" s="193"/>
      <c r="IU41" s="193"/>
      <c r="IV41" s="193"/>
      <c r="IW41" s="193"/>
      <c r="IX41" s="193"/>
      <c r="IY41" s="193"/>
      <c r="IZ41" s="193"/>
    </row>
  </sheetData>
  <mergeCells count="223">
    <mergeCell ref="M3:T3"/>
    <mergeCell ref="U3:AB3"/>
    <mergeCell ref="AC3:AJ3"/>
    <mergeCell ref="AK3:AR3"/>
    <mergeCell ref="AS3:AZ3"/>
    <mergeCell ref="BA3:BH3"/>
    <mergeCell ref="E1:L1"/>
    <mergeCell ref="E2:L2"/>
    <mergeCell ref="A3:A6"/>
    <mergeCell ref="B3:B6"/>
    <mergeCell ref="C3:C6"/>
    <mergeCell ref="D3:D6"/>
    <mergeCell ref="E3:L3"/>
    <mergeCell ref="AA5:AB5"/>
    <mergeCell ref="AC5:AD5"/>
    <mergeCell ref="AE5:AF5"/>
    <mergeCell ref="AG5:AH5"/>
    <mergeCell ref="AI5:AJ5"/>
    <mergeCell ref="AK5:AL5"/>
    <mergeCell ref="O5:P5"/>
    <mergeCell ref="Q5:R5"/>
    <mergeCell ref="S5:T5"/>
    <mergeCell ref="U5:V5"/>
    <mergeCell ref="W5:X5"/>
    <mergeCell ref="GG3:GN3"/>
    <mergeCell ref="GO3:GV3"/>
    <mergeCell ref="DE3:DL3"/>
    <mergeCell ref="DM3:DT3"/>
    <mergeCell ref="DU3:EB3"/>
    <mergeCell ref="EC3:EJ3"/>
    <mergeCell ref="EK3:ER3"/>
    <mergeCell ref="ES3:EZ3"/>
    <mergeCell ref="BI3:BP3"/>
    <mergeCell ref="BQ3:BX3"/>
    <mergeCell ref="BY3:CF3"/>
    <mergeCell ref="CG3:CN3"/>
    <mergeCell ref="CO3:CV3"/>
    <mergeCell ref="CW3:DD3"/>
    <mergeCell ref="CO4:CV4"/>
    <mergeCell ref="CW4:DD4"/>
    <mergeCell ref="DE4:DL4"/>
    <mergeCell ref="DM4:DT4"/>
    <mergeCell ref="IS3:IZ3"/>
    <mergeCell ref="E4:L4"/>
    <mergeCell ref="M4:T4"/>
    <mergeCell ref="U4:AB4"/>
    <mergeCell ref="AC4:AJ4"/>
    <mergeCell ref="AK4:AR4"/>
    <mergeCell ref="AS4:AZ4"/>
    <mergeCell ref="BA4:BH4"/>
    <mergeCell ref="BI4:BP4"/>
    <mergeCell ref="BQ4:BX4"/>
    <mergeCell ref="GW3:HD3"/>
    <mergeCell ref="HE3:HL3"/>
    <mergeCell ref="HM3:HT3"/>
    <mergeCell ref="HU3:IB3"/>
    <mergeCell ref="IC3:IJ3"/>
    <mergeCell ref="IK3:IR3"/>
    <mergeCell ref="FA3:FH3"/>
    <mergeCell ref="FI3:FP3"/>
    <mergeCell ref="FQ3:FX3"/>
    <mergeCell ref="FY3:GF3"/>
    <mergeCell ref="HM4:HT4"/>
    <mergeCell ref="HU4:IB4"/>
    <mergeCell ref="IC4:IJ4"/>
    <mergeCell ref="IK4:IR4"/>
    <mergeCell ref="IS4:IZ4"/>
    <mergeCell ref="E5:F5"/>
    <mergeCell ref="G5:H5"/>
    <mergeCell ref="I5:J5"/>
    <mergeCell ref="K5:L5"/>
    <mergeCell ref="M5:N5"/>
    <mergeCell ref="FQ4:FX4"/>
    <mergeCell ref="FY4:GF4"/>
    <mergeCell ref="GG4:GN4"/>
    <mergeCell ref="GO4:GV4"/>
    <mergeCell ref="GW4:HD4"/>
    <mergeCell ref="HE4:HL4"/>
    <mergeCell ref="DU4:EB4"/>
    <mergeCell ref="EC4:EJ4"/>
    <mergeCell ref="EK4:ER4"/>
    <mergeCell ref="ES4:EZ4"/>
    <mergeCell ref="FA4:FH4"/>
    <mergeCell ref="FI4:FP4"/>
    <mergeCell ref="BY4:CF4"/>
    <mergeCell ref="CG4:CN4"/>
    <mergeCell ref="Y5:Z5"/>
    <mergeCell ref="AY5:AZ5"/>
    <mergeCell ref="BA5:BB5"/>
    <mergeCell ref="BC5:BD5"/>
    <mergeCell ref="BE5:BF5"/>
    <mergeCell ref="BG5:BH5"/>
    <mergeCell ref="BI5:BJ5"/>
    <mergeCell ref="AM5:AN5"/>
    <mergeCell ref="AO5:AP5"/>
    <mergeCell ref="AQ5:AR5"/>
    <mergeCell ref="AS5:AT5"/>
    <mergeCell ref="AU5:AV5"/>
    <mergeCell ref="AW5:AX5"/>
    <mergeCell ref="BW5:BX5"/>
    <mergeCell ref="BY5:BZ5"/>
    <mergeCell ref="CA5:CB5"/>
    <mergeCell ref="CC5:CD5"/>
    <mergeCell ref="CE5:CF5"/>
    <mergeCell ref="CG5:CH5"/>
    <mergeCell ref="BK5:BL5"/>
    <mergeCell ref="BM5:BN5"/>
    <mergeCell ref="BO5:BP5"/>
    <mergeCell ref="BQ5:BR5"/>
    <mergeCell ref="BS5:BT5"/>
    <mergeCell ref="BU5:BV5"/>
    <mergeCell ref="CU5:CV5"/>
    <mergeCell ref="CW5:CX5"/>
    <mergeCell ref="CY5:CZ5"/>
    <mergeCell ref="DA5:DB5"/>
    <mergeCell ref="DC5:DD5"/>
    <mergeCell ref="DE5:DF5"/>
    <mergeCell ref="CI5:CJ5"/>
    <mergeCell ref="CK5:CL5"/>
    <mergeCell ref="CM5:CN5"/>
    <mergeCell ref="CO5:CP5"/>
    <mergeCell ref="CQ5:CR5"/>
    <mergeCell ref="CS5:CT5"/>
    <mergeCell ref="DS5:DT5"/>
    <mergeCell ref="DU5:DV5"/>
    <mergeCell ref="DW5:DX5"/>
    <mergeCell ref="DY5:DZ5"/>
    <mergeCell ref="EA5:EB5"/>
    <mergeCell ref="EC5:ED5"/>
    <mergeCell ref="DG5:DH5"/>
    <mergeCell ref="DI5:DJ5"/>
    <mergeCell ref="DK5:DL5"/>
    <mergeCell ref="DM5:DN5"/>
    <mergeCell ref="DO5:DP5"/>
    <mergeCell ref="DQ5:DR5"/>
    <mergeCell ref="EQ5:ER5"/>
    <mergeCell ref="ES5:ET5"/>
    <mergeCell ref="EU5:EV5"/>
    <mergeCell ref="EW5:EX5"/>
    <mergeCell ref="EY5:EZ5"/>
    <mergeCell ref="FA5:FB5"/>
    <mergeCell ref="EE5:EF5"/>
    <mergeCell ref="EG5:EH5"/>
    <mergeCell ref="EI5:EJ5"/>
    <mergeCell ref="EK5:EL5"/>
    <mergeCell ref="EM5:EN5"/>
    <mergeCell ref="EO5:EP5"/>
    <mergeCell ref="FO5:FP5"/>
    <mergeCell ref="FQ5:FR5"/>
    <mergeCell ref="FS5:FT5"/>
    <mergeCell ref="FU5:FV5"/>
    <mergeCell ref="FW5:FX5"/>
    <mergeCell ref="FY5:FZ5"/>
    <mergeCell ref="FC5:FD5"/>
    <mergeCell ref="FE5:FF5"/>
    <mergeCell ref="FG5:FH5"/>
    <mergeCell ref="FI5:FJ5"/>
    <mergeCell ref="FK5:FL5"/>
    <mergeCell ref="FM5:FN5"/>
    <mergeCell ref="GM5:GN5"/>
    <mergeCell ref="GO5:GP5"/>
    <mergeCell ref="GQ5:GR5"/>
    <mergeCell ref="GS5:GT5"/>
    <mergeCell ref="GU5:GV5"/>
    <mergeCell ref="GW5:GX5"/>
    <mergeCell ref="GA5:GB5"/>
    <mergeCell ref="GC5:GD5"/>
    <mergeCell ref="GE5:GF5"/>
    <mergeCell ref="GG5:GH5"/>
    <mergeCell ref="GI5:GJ5"/>
    <mergeCell ref="GK5:GL5"/>
    <mergeCell ref="HO5:HP5"/>
    <mergeCell ref="HQ5:HR5"/>
    <mergeCell ref="HS5:HT5"/>
    <mergeCell ref="HU5:HV5"/>
    <mergeCell ref="GY5:GZ5"/>
    <mergeCell ref="HA5:HB5"/>
    <mergeCell ref="HC5:HD5"/>
    <mergeCell ref="HE5:HF5"/>
    <mergeCell ref="HG5:HH5"/>
    <mergeCell ref="HI5:HJ5"/>
    <mergeCell ref="IU5:IV5"/>
    <mergeCell ref="IW5:IX5"/>
    <mergeCell ref="IY5:IZ5"/>
    <mergeCell ref="E40:L40"/>
    <mergeCell ref="M40:T40"/>
    <mergeCell ref="U40:AB40"/>
    <mergeCell ref="AC40:AJ40"/>
    <mergeCell ref="AK40:AR40"/>
    <mergeCell ref="AS40:AZ40"/>
    <mergeCell ref="BA40:BH40"/>
    <mergeCell ref="II5:IJ5"/>
    <mergeCell ref="IK5:IL5"/>
    <mergeCell ref="IM5:IN5"/>
    <mergeCell ref="IO5:IP5"/>
    <mergeCell ref="IQ5:IR5"/>
    <mergeCell ref="IS5:IT5"/>
    <mergeCell ref="HW5:HX5"/>
    <mergeCell ref="HY5:HZ5"/>
    <mergeCell ref="IA5:IB5"/>
    <mergeCell ref="IC5:ID5"/>
    <mergeCell ref="IE5:IF5"/>
    <mergeCell ref="IG5:IH5"/>
    <mergeCell ref="HK5:HL5"/>
    <mergeCell ref="HM5:HN5"/>
    <mergeCell ref="GO41:GV41"/>
    <mergeCell ref="HM41:HT41"/>
    <mergeCell ref="HM40:HT40"/>
    <mergeCell ref="AK41:AR41"/>
    <mergeCell ref="BA41:BH41"/>
    <mergeCell ref="GG41:GN41"/>
    <mergeCell ref="FI40:FP40"/>
    <mergeCell ref="FY40:GF40"/>
    <mergeCell ref="GG40:GN40"/>
    <mergeCell ref="GO40:GV40"/>
    <mergeCell ref="GW40:HD40"/>
    <mergeCell ref="HE40:HL40"/>
    <mergeCell ref="BI40:BP40"/>
    <mergeCell ref="CG40:CN40"/>
    <mergeCell ref="CO40:CV40"/>
    <mergeCell ref="CW40:DD40"/>
    <mergeCell ref="DE40:DL40"/>
    <mergeCell ref="ES40:EZ40"/>
  </mergeCells>
  <printOptions horizontalCentered="1"/>
  <pageMargins left="0.23622047244094491" right="0.11811023622047245" top="0.27559055118110237" bottom="0.19685039370078741" header="0.23622047244094491" footer="0.19685039370078741"/>
  <pageSetup paperSize="9" scale="65" orientation="portrait" r:id="rId1"/>
  <headerFooter>
    <oddFooter>Page &amp;P of &amp;N</oddFooter>
  </headerFooter>
  <colBreaks count="31" manualBreakCount="31">
    <brk id="12" max="42" man="1"/>
    <brk id="20" max="42" man="1"/>
    <brk id="28" max="42" man="1"/>
    <brk id="36" max="42" man="1"/>
    <brk id="44" max="42" man="1"/>
    <brk id="52" max="42" man="1"/>
    <brk id="60" max="42" man="1"/>
    <brk id="68" max="42" man="1"/>
    <brk id="76" max="42" man="1"/>
    <brk id="84" max="42" man="1"/>
    <brk id="92" max="42" man="1"/>
    <brk id="100" max="42" man="1"/>
    <brk id="108" max="42" man="1"/>
    <brk id="116" max="42" man="1"/>
    <brk id="124" max="42" man="1"/>
    <brk id="132" max="42" man="1"/>
    <brk id="140" max="42" man="1"/>
    <brk id="148" max="42" man="1"/>
    <brk id="156" max="42" man="1"/>
    <brk id="164" max="42" man="1"/>
    <brk id="172" max="42" man="1"/>
    <brk id="180" max="42" man="1"/>
    <brk id="188" max="42" man="1"/>
    <brk id="196" max="42" man="1"/>
    <brk id="204" max="42" man="1"/>
    <brk id="212" max="42" man="1"/>
    <brk id="220" max="42" man="1"/>
    <brk id="228" max="42" man="1"/>
    <brk id="236" max="42" man="1"/>
    <brk id="244" max="42" man="1"/>
    <brk id="252" max="42"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Mancherial 2018-19</vt:lpstr>
      <vt:lpstr>Chennur 2018-19 </vt:lpstr>
      <vt:lpstr>Bellampally 2018-19</vt:lpstr>
      <vt:lpstr>AAP 18-19 calculate Cat (final)</vt:lpstr>
      <vt:lpstr>'AAP 18-19 calculate Cat (final)'!Print_Area</vt:lpstr>
      <vt:lpstr>'Bellampally 2018-19'!Print_Area</vt:lpstr>
      <vt:lpstr>'Chennur 2018-19 '!Print_Area</vt:lpstr>
      <vt:lpstr>'Mancherial 2018-19'!Print_Area</vt:lpstr>
      <vt:lpstr>'AAP 18-19 calculate Cat (final)'!Print_Titles</vt:lpstr>
      <vt:lpstr>'Bellampally 2018-19'!Print_Titles</vt:lpstr>
      <vt:lpstr>'Chennur 2018-19 '!Print_Titles</vt:lpstr>
      <vt:lpstr>'Mancherial 2018-19'!Print_Titles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Lahari</dc:creator>
  <cp:lastModifiedBy>DELL</cp:lastModifiedBy>
  <cp:lastPrinted>2018-07-13T06:13:05Z</cp:lastPrinted>
  <dcterms:created xsi:type="dcterms:W3CDTF">2018-03-16T08:05:43Z</dcterms:created>
  <dcterms:modified xsi:type="dcterms:W3CDTF">2018-07-16T06:19:21Z</dcterms:modified>
</cp:coreProperties>
</file>